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365ht.sharepoint.com/sites/GTA_DSW_202021_ZespBPiRS/Shared Documents/General/FERS - doskonalenie kadry/materiały szkoleniowe do edycji/v4-wersje ostateczne/"/>
    </mc:Choice>
  </mc:AlternateContent>
  <xr:revisionPtr revIDLastSave="2" documentId="8_{F03ECE25-6006-A948-83D2-557F694195AD}" xr6:coauthVersionLast="47" xr6:coauthVersionMax="47" xr10:uidLastSave="{56A60F6D-3D21-444F-BE7E-F4A762506E36}"/>
  <bookViews>
    <workbookView xWindow="-28920" yWindow="-120" windowWidth="29040" windowHeight="15720" activeTab="2" xr2:uid="{34F8CBD2-A788-4B18-90FE-AFC092739A39}"/>
  </bookViews>
  <sheets>
    <sheet name="EDzSPE" sheetId="1" r:id="rId1"/>
    <sheet name="INEDUzAI " sheetId="5" r:id="rId2"/>
    <sheet name="GDwEPiW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7" i="1" l="1"/>
  <c r="K97" i="1"/>
  <c r="J97" i="1"/>
  <c r="L97" i="1" s="1"/>
  <c r="F97" i="1"/>
  <c r="M97" i="1" s="1"/>
  <c r="O96" i="1"/>
  <c r="M96" i="1"/>
  <c r="L96" i="1"/>
  <c r="K96" i="1"/>
  <c r="J96" i="1"/>
  <c r="F96" i="1"/>
  <c r="O95" i="1"/>
  <c r="K95" i="1"/>
  <c r="L95" i="1" s="1"/>
  <c r="M95" i="1" s="1"/>
  <c r="J95" i="1"/>
  <c r="F95" i="1"/>
  <c r="O94" i="1"/>
  <c r="K94" i="1"/>
  <c r="L94" i="1" s="1"/>
  <c r="J94" i="1"/>
  <c r="F94" i="1"/>
  <c r="O93" i="1"/>
  <c r="K93" i="1"/>
  <c r="J93" i="1"/>
  <c r="L93" i="1" s="1"/>
  <c r="F93" i="1"/>
  <c r="M93" i="1" s="1"/>
  <c r="O92" i="1"/>
  <c r="M92" i="1"/>
  <c r="L92" i="1"/>
  <c r="K92" i="1"/>
  <c r="J92" i="1"/>
  <c r="F92" i="1"/>
  <c r="O91" i="1"/>
  <c r="K91" i="1"/>
  <c r="L91" i="1" s="1"/>
  <c r="M91" i="1" s="1"/>
  <c r="J91" i="1"/>
  <c r="F91" i="1"/>
  <c r="O90" i="1"/>
  <c r="K90" i="1"/>
  <c r="L90" i="1" s="1"/>
  <c r="J90" i="1"/>
  <c r="F90" i="1"/>
  <c r="M90" i="1" s="1"/>
  <c r="O89" i="1"/>
  <c r="K89" i="1"/>
  <c r="J89" i="1"/>
  <c r="L89" i="1" s="1"/>
  <c r="M89" i="1" s="1"/>
  <c r="O88" i="1"/>
  <c r="L88" i="1"/>
  <c r="M88" i="1" s="1"/>
  <c r="K88" i="1"/>
  <c r="J88" i="1"/>
  <c r="F88" i="1"/>
  <c r="O87" i="1"/>
  <c r="L87" i="1"/>
  <c r="M87" i="1" s="1"/>
  <c r="K87" i="1"/>
  <c r="J87" i="1"/>
  <c r="F87" i="1"/>
  <c r="O86" i="1"/>
  <c r="K86" i="1"/>
  <c r="J86" i="1"/>
  <c r="L86" i="1" s="1"/>
  <c r="F86" i="1"/>
  <c r="O85" i="1"/>
  <c r="K85" i="1"/>
  <c r="J85" i="1"/>
  <c r="L85" i="1" s="1"/>
  <c r="F85" i="1"/>
  <c r="O84" i="1"/>
  <c r="L84" i="1"/>
  <c r="M84" i="1" s="1"/>
  <c r="K84" i="1"/>
  <c r="J84" i="1"/>
  <c r="O83" i="1"/>
  <c r="K83" i="1"/>
  <c r="L83" i="1" s="1"/>
  <c r="J83" i="1"/>
  <c r="F83" i="1"/>
  <c r="O82" i="1"/>
  <c r="K82" i="1"/>
  <c r="J82" i="1"/>
  <c r="L82" i="1" s="1"/>
  <c r="F82" i="1"/>
  <c r="O81" i="1"/>
  <c r="M81" i="1"/>
  <c r="L81" i="1"/>
  <c r="K81" i="1"/>
  <c r="J81" i="1"/>
  <c r="F81" i="1"/>
  <c r="O80" i="1"/>
  <c r="K80" i="1"/>
  <c r="L80" i="1" s="1"/>
  <c r="M80" i="1" s="1"/>
  <c r="J80" i="1"/>
  <c r="O79" i="1"/>
  <c r="K79" i="1"/>
  <c r="J79" i="1"/>
  <c r="L79" i="1" s="1"/>
  <c r="M79" i="1" s="1"/>
  <c r="O78" i="1"/>
  <c r="M78" i="1"/>
  <c r="L78" i="1"/>
  <c r="K78" i="1"/>
  <c r="J78" i="1"/>
  <c r="F78" i="1"/>
  <c r="O77" i="1"/>
  <c r="K77" i="1"/>
  <c r="L77" i="1" s="1"/>
  <c r="M77" i="1" s="1"/>
  <c r="J77" i="1"/>
  <c r="F77" i="1"/>
  <c r="O76" i="1"/>
  <c r="K76" i="1"/>
  <c r="L76" i="1" s="1"/>
  <c r="J76" i="1"/>
  <c r="F76" i="1"/>
  <c r="M76" i="1" s="1"/>
  <c r="O75" i="1"/>
  <c r="K75" i="1"/>
  <c r="J75" i="1"/>
  <c r="L75" i="1" s="1"/>
  <c r="M75" i="1" s="1"/>
  <c r="O74" i="1"/>
  <c r="L74" i="1"/>
  <c r="M74" i="1" s="1"/>
  <c r="K74" i="1"/>
  <c r="J74" i="1"/>
  <c r="O73" i="1"/>
  <c r="K73" i="1"/>
  <c r="L73" i="1" s="1"/>
  <c r="M73" i="1" s="1"/>
  <c r="J73" i="1"/>
  <c r="O72" i="1"/>
  <c r="K72" i="1"/>
  <c r="J72" i="1"/>
  <c r="L72" i="1" s="1"/>
  <c r="F72" i="1"/>
  <c r="O71" i="1"/>
  <c r="L71" i="1"/>
  <c r="M71" i="1" s="1"/>
  <c r="K71" i="1"/>
  <c r="J71" i="1"/>
  <c r="F71" i="1"/>
  <c r="O70" i="1"/>
  <c r="L70" i="1"/>
  <c r="M70" i="1" s="1"/>
  <c r="K70" i="1"/>
  <c r="J70" i="1"/>
  <c r="F70" i="1"/>
  <c r="O69" i="1"/>
  <c r="K69" i="1"/>
  <c r="J69" i="1"/>
  <c r="L69" i="1" s="1"/>
  <c r="F69" i="1"/>
  <c r="M69" i="1" s="1"/>
  <c r="O68" i="1"/>
  <c r="K68" i="1"/>
  <c r="J68" i="1"/>
  <c r="L68" i="1" s="1"/>
  <c r="M68" i="1" s="1"/>
  <c r="O67" i="1"/>
  <c r="K67" i="1"/>
  <c r="L67" i="1" s="1"/>
  <c r="M67" i="1" s="1"/>
  <c r="J67" i="1"/>
  <c r="F67" i="1"/>
  <c r="O66" i="1"/>
  <c r="K66" i="1"/>
  <c r="L66" i="1" s="1"/>
  <c r="J66" i="1"/>
  <c r="F66" i="1"/>
  <c r="M66" i="1" s="1"/>
  <c r="O65" i="1"/>
  <c r="K65" i="1"/>
  <c r="J65" i="1"/>
  <c r="L65" i="1" s="1"/>
  <c r="F65" i="1"/>
  <c r="O64" i="1"/>
  <c r="M64" i="1"/>
  <c r="L64" i="1"/>
  <c r="K64" i="1"/>
  <c r="J64" i="1"/>
  <c r="F64" i="1"/>
  <c r="O63" i="1"/>
  <c r="K63" i="1"/>
  <c r="L63" i="1" s="1"/>
  <c r="M63" i="1" s="1"/>
  <c r="J63" i="1"/>
  <c r="F63" i="1"/>
  <c r="O62" i="1"/>
  <c r="K62" i="1"/>
  <c r="L62" i="1" s="1"/>
  <c r="J62" i="1"/>
  <c r="F62" i="1"/>
  <c r="M62" i="1" s="1"/>
  <c r="O61" i="1"/>
  <c r="K61" i="1"/>
  <c r="J61" i="1"/>
  <c r="L61" i="1" s="1"/>
  <c r="F61" i="1"/>
  <c r="M61" i="1" s="1"/>
  <c r="O60" i="1"/>
  <c r="M60" i="1"/>
  <c r="L60" i="1"/>
  <c r="K60" i="1"/>
  <c r="J60" i="1"/>
  <c r="O59" i="1"/>
  <c r="L59" i="1"/>
  <c r="M59" i="1" s="1"/>
  <c r="K59" i="1"/>
  <c r="J59" i="1"/>
  <c r="O58" i="1"/>
  <c r="K58" i="1"/>
  <c r="J58" i="1"/>
  <c r="L58" i="1" s="1"/>
  <c r="M58" i="1" s="1"/>
  <c r="O57" i="1"/>
  <c r="L57" i="1"/>
  <c r="M57" i="1" s="1"/>
  <c r="K57" i="1"/>
  <c r="J57" i="1"/>
  <c r="O56" i="1"/>
  <c r="K56" i="1"/>
  <c r="L56" i="1" s="1"/>
  <c r="M56" i="1" s="1"/>
  <c r="J56" i="1"/>
  <c r="O55" i="1"/>
  <c r="K55" i="1"/>
  <c r="J55" i="1"/>
  <c r="L55" i="1" s="1"/>
  <c r="F55" i="1"/>
  <c r="M55" i="1" s="1"/>
  <c r="O54" i="1"/>
  <c r="L54" i="1"/>
  <c r="M54" i="1" s="1"/>
  <c r="K54" i="1"/>
  <c r="J54" i="1"/>
  <c r="F54" i="1"/>
  <c r="O53" i="1"/>
  <c r="L53" i="1"/>
  <c r="M53" i="1" s="1"/>
  <c r="K53" i="1"/>
  <c r="J53" i="1"/>
  <c r="O52" i="1"/>
  <c r="K52" i="1"/>
  <c r="J52" i="1"/>
  <c r="L52" i="1" s="1"/>
  <c r="M52" i="1" s="1"/>
  <c r="O51" i="1"/>
  <c r="L51" i="1"/>
  <c r="M51" i="1" s="1"/>
  <c r="K51" i="1"/>
  <c r="J51" i="1"/>
  <c r="O50" i="1"/>
  <c r="K50" i="1"/>
  <c r="L50" i="1" s="1"/>
  <c r="J50" i="1"/>
  <c r="F50" i="1"/>
  <c r="M50" i="1" s="1"/>
  <c r="O49" i="1"/>
  <c r="K49" i="1"/>
  <c r="J49" i="1"/>
  <c r="L49" i="1" s="1"/>
  <c r="F49" i="1"/>
  <c r="M49" i="1" s="1"/>
  <c r="O48" i="1"/>
  <c r="M48" i="1"/>
  <c r="L48" i="1"/>
  <c r="K48" i="1"/>
  <c r="J48" i="1"/>
  <c r="F48" i="1"/>
  <c r="O47" i="1"/>
  <c r="K47" i="1"/>
  <c r="L47" i="1" s="1"/>
  <c r="M47" i="1" s="1"/>
  <c r="J47" i="1"/>
  <c r="F47" i="1"/>
  <c r="O46" i="1"/>
  <c r="K46" i="1"/>
  <c r="L46" i="1" s="1"/>
  <c r="M46" i="1" s="1"/>
  <c r="J46" i="1"/>
  <c r="O45" i="1"/>
  <c r="K45" i="1"/>
  <c r="J45" i="1"/>
  <c r="L45" i="1" s="1"/>
  <c r="F45" i="1"/>
  <c r="M45" i="1" s="1"/>
  <c r="O44" i="1"/>
  <c r="L44" i="1"/>
  <c r="M44" i="1" s="1"/>
  <c r="K44" i="1"/>
  <c r="J44" i="1"/>
  <c r="O43" i="1"/>
  <c r="K43" i="1"/>
  <c r="L43" i="1" s="1"/>
  <c r="M43" i="1" s="1"/>
  <c r="J43" i="1"/>
  <c r="O42" i="1"/>
  <c r="K42" i="1"/>
  <c r="J42" i="1"/>
  <c r="L42" i="1" s="1"/>
  <c r="M42" i="1" s="1"/>
  <c r="O41" i="1"/>
  <c r="K41" i="1"/>
  <c r="L41" i="1" s="1"/>
  <c r="M41" i="1" s="1"/>
  <c r="J41" i="1"/>
  <c r="O40" i="1"/>
  <c r="K40" i="1"/>
  <c r="J40" i="1"/>
  <c r="L40" i="1" s="1"/>
  <c r="M40" i="1" s="1"/>
  <c r="O39" i="1"/>
  <c r="M39" i="1"/>
  <c r="L39" i="1"/>
  <c r="K39" i="1"/>
  <c r="J39" i="1"/>
  <c r="O38" i="1"/>
  <c r="K38" i="1"/>
  <c r="J38" i="1"/>
  <c r="L38" i="1" s="1"/>
  <c r="M38" i="1" s="1"/>
  <c r="F38" i="1"/>
  <c r="O37" i="1"/>
  <c r="K37" i="1"/>
  <c r="J37" i="1"/>
  <c r="L37" i="1" s="1"/>
  <c r="M37" i="1" s="1"/>
  <c r="O36" i="1"/>
  <c r="M36" i="1"/>
  <c r="L36" i="1"/>
  <c r="K36" i="1"/>
  <c r="J36" i="1"/>
  <c r="O35" i="1"/>
  <c r="K35" i="1"/>
  <c r="J35" i="1"/>
  <c r="L35" i="1" s="1"/>
  <c r="M35" i="1" s="1"/>
  <c r="F35" i="1"/>
  <c r="O34" i="1"/>
  <c r="K34" i="1"/>
  <c r="J34" i="1"/>
  <c r="L34" i="1" s="1"/>
  <c r="F34" i="1"/>
  <c r="O33" i="1"/>
  <c r="K33" i="1"/>
  <c r="J33" i="1"/>
  <c r="L33" i="1" s="1"/>
  <c r="M33" i="1" s="1"/>
  <c r="O97" i="5"/>
  <c r="K97" i="5"/>
  <c r="J97" i="5"/>
  <c r="L97" i="5" s="1"/>
  <c r="F97" i="5"/>
  <c r="M97" i="5" s="1"/>
  <c r="O96" i="5"/>
  <c r="L96" i="5"/>
  <c r="K96" i="5"/>
  <c r="J96" i="5"/>
  <c r="F96" i="5"/>
  <c r="M96" i="5" s="1"/>
  <c r="O95" i="5"/>
  <c r="L95" i="5"/>
  <c r="M95" i="5" s="1"/>
  <c r="K95" i="5"/>
  <c r="J95" i="5"/>
  <c r="F95" i="5"/>
  <c r="O94" i="5"/>
  <c r="K94" i="5"/>
  <c r="J94" i="5"/>
  <c r="L94" i="5" s="1"/>
  <c r="M94" i="5" s="1"/>
  <c r="F94" i="5"/>
  <c r="O93" i="5"/>
  <c r="K93" i="5"/>
  <c r="J93" i="5"/>
  <c r="L93" i="5" s="1"/>
  <c r="F93" i="5"/>
  <c r="M93" i="5" s="1"/>
  <c r="O92" i="5"/>
  <c r="L92" i="5"/>
  <c r="K92" i="5"/>
  <c r="J92" i="5"/>
  <c r="F92" i="5"/>
  <c r="M92" i="5" s="1"/>
  <c r="O91" i="5"/>
  <c r="L91" i="5"/>
  <c r="M91" i="5" s="1"/>
  <c r="K91" i="5"/>
  <c r="J91" i="5"/>
  <c r="F91" i="5"/>
  <c r="O90" i="5"/>
  <c r="K90" i="5"/>
  <c r="J90" i="5"/>
  <c r="L90" i="5" s="1"/>
  <c r="M90" i="5" s="1"/>
  <c r="F90" i="5"/>
  <c r="O89" i="5"/>
  <c r="K89" i="5"/>
  <c r="J89" i="5"/>
  <c r="L89" i="5" s="1"/>
  <c r="M89" i="5" s="1"/>
  <c r="O88" i="5"/>
  <c r="M88" i="5"/>
  <c r="L88" i="5"/>
  <c r="K88" i="5"/>
  <c r="J88" i="5"/>
  <c r="F88" i="5"/>
  <c r="O87" i="5"/>
  <c r="K87" i="5"/>
  <c r="L87" i="5" s="1"/>
  <c r="M87" i="5" s="1"/>
  <c r="J87" i="5"/>
  <c r="F87" i="5"/>
  <c r="O86" i="5"/>
  <c r="K86" i="5"/>
  <c r="J86" i="5"/>
  <c r="L86" i="5" s="1"/>
  <c r="F86" i="5"/>
  <c r="O85" i="5"/>
  <c r="K85" i="5"/>
  <c r="J85" i="5"/>
  <c r="L85" i="5" s="1"/>
  <c r="F85" i="5"/>
  <c r="O84" i="5"/>
  <c r="M84" i="5"/>
  <c r="L84" i="5"/>
  <c r="K84" i="5"/>
  <c r="J84" i="5"/>
  <c r="O83" i="5"/>
  <c r="K83" i="5"/>
  <c r="J83" i="5"/>
  <c r="L83" i="5" s="1"/>
  <c r="M83" i="5" s="1"/>
  <c r="F83" i="5"/>
  <c r="O82" i="5"/>
  <c r="K82" i="5"/>
  <c r="J82" i="5"/>
  <c r="L82" i="5" s="1"/>
  <c r="F82" i="5"/>
  <c r="M82" i="5" s="1"/>
  <c r="O81" i="5"/>
  <c r="L81" i="5"/>
  <c r="K81" i="5"/>
  <c r="J81" i="5"/>
  <c r="F81" i="5"/>
  <c r="M81" i="5" s="1"/>
  <c r="O80" i="5"/>
  <c r="L80" i="5"/>
  <c r="M80" i="5" s="1"/>
  <c r="K80" i="5"/>
  <c r="J80" i="5"/>
  <c r="O79" i="5"/>
  <c r="K79" i="5"/>
  <c r="J79" i="5"/>
  <c r="L79" i="5" s="1"/>
  <c r="M79" i="5" s="1"/>
  <c r="O78" i="5"/>
  <c r="L78" i="5"/>
  <c r="K78" i="5"/>
  <c r="J78" i="5"/>
  <c r="F78" i="5"/>
  <c r="M78" i="5" s="1"/>
  <c r="O77" i="5"/>
  <c r="L77" i="5"/>
  <c r="M77" i="5" s="1"/>
  <c r="K77" i="5"/>
  <c r="J77" i="5"/>
  <c r="F77" i="5"/>
  <c r="O76" i="5"/>
  <c r="K76" i="5"/>
  <c r="J76" i="5"/>
  <c r="L76" i="5" s="1"/>
  <c r="M76" i="5" s="1"/>
  <c r="F76" i="5"/>
  <c r="O75" i="5"/>
  <c r="K75" i="5"/>
  <c r="J75" i="5"/>
  <c r="L75" i="5" s="1"/>
  <c r="M75" i="5" s="1"/>
  <c r="O74" i="5"/>
  <c r="M74" i="5"/>
  <c r="L74" i="5"/>
  <c r="K74" i="5"/>
  <c r="J74" i="5"/>
  <c r="O73" i="5"/>
  <c r="K73" i="5"/>
  <c r="J73" i="5"/>
  <c r="L73" i="5" s="1"/>
  <c r="M73" i="5" s="1"/>
  <c r="O72" i="5"/>
  <c r="K72" i="5"/>
  <c r="J72" i="5"/>
  <c r="L72" i="5" s="1"/>
  <c r="F72" i="5"/>
  <c r="M72" i="5" s="1"/>
  <c r="O71" i="5"/>
  <c r="M71" i="5"/>
  <c r="L71" i="5"/>
  <c r="K71" i="5"/>
  <c r="J71" i="5"/>
  <c r="F71" i="5"/>
  <c r="O70" i="5"/>
  <c r="K70" i="5"/>
  <c r="L70" i="5" s="1"/>
  <c r="M70" i="5" s="1"/>
  <c r="J70" i="5"/>
  <c r="F70" i="5"/>
  <c r="O69" i="5"/>
  <c r="K69" i="5"/>
  <c r="J69" i="5"/>
  <c r="L69" i="5" s="1"/>
  <c r="F69" i="5"/>
  <c r="O68" i="5"/>
  <c r="K68" i="5"/>
  <c r="J68" i="5"/>
  <c r="L68" i="5" s="1"/>
  <c r="M68" i="5" s="1"/>
  <c r="O67" i="5"/>
  <c r="L67" i="5"/>
  <c r="M67" i="5" s="1"/>
  <c r="K67" i="5"/>
  <c r="J67" i="5"/>
  <c r="F67" i="5"/>
  <c r="O66" i="5"/>
  <c r="K66" i="5"/>
  <c r="J66" i="5"/>
  <c r="L66" i="5" s="1"/>
  <c r="M66" i="5" s="1"/>
  <c r="F66" i="5"/>
  <c r="O65" i="5"/>
  <c r="K65" i="5"/>
  <c r="J65" i="5"/>
  <c r="L65" i="5" s="1"/>
  <c r="F65" i="5"/>
  <c r="O64" i="5"/>
  <c r="L64" i="5"/>
  <c r="K64" i="5"/>
  <c r="J64" i="5"/>
  <c r="F64" i="5"/>
  <c r="M64" i="5" s="1"/>
  <c r="O63" i="5"/>
  <c r="L63" i="5"/>
  <c r="M63" i="5" s="1"/>
  <c r="K63" i="5"/>
  <c r="J63" i="5"/>
  <c r="F63" i="5"/>
  <c r="O62" i="5"/>
  <c r="K62" i="5"/>
  <c r="J62" i="5"/>
  <c r="L62" i="5" s="1"/>
  <c r="M62" i="5" s="1"/>
  <c r="F62" i="5"/>
  <c r="O61" i="5"/>
  <c r="K61" i="5"/>
  <c r="J61" i="5"/>
  <c r="L61" i="5" s="1"/>
  <c r="F61" i="5"/>
  <c r="M61" i="5" s="1"/>
  <c r="O60" i="5"/>
  <c r="M60" i="5"/>
  <c r="L60" i="5"/>
  <c r="K60" i="5"/>
  <c r="J60" i="5"/>
  <c r="O59" i="5"/>
  <c r="K59" i="5"/>
  <c r="L59" i="5" s="1"/>
  <c r="M59" i="5" s="1"/>
  <c r="J59" i="5"/>
  <c r="O58" i="5"/>
  <c r="K58" i="5"/>
  <c r="J58" i="5"/>
  <c r="L58" i="5" s="1"/>
  <c r="M58" i="5" s="1"/>
  <c r="O57" i="5"/>
  <c r="M57" i="5"/>
  <c r="L57" i="5"/>
  <c r="K57" i="5"/>
  <c r="J57" i="5"/>
  <c r="O56" i="5"/>
  <c r="K56" i="5"/>
  <c r="J56" i="5"/>
  <c r="L56" i="5" s="1"/>
  <c r="M56" i="5" s="1"/>
  <c r="O55" i="5"/>
  <c r="K55" i="5"/>
  <c r="J55" i="5"/>
  <c r="L55" i="5" s="1"/>
  <c r="F55" i="5"/>
  <c r="M55" i="5" s="1"/>
  <c r="O54" i="5"/>
  <c r="M54" i="5"/>
  <c r="L54" i="5"/>
  <c r="K54" i="5"/>
  <c r="J54" i="5"/>
  <c r="F54" i="5"/>
  <c r="O53" i="5"/>
  <c r="K53" i="5"/>
  <c r="L53" i="5" s="1"/>
  <c r="M53" i="5" s="1"/>
  <c r="J53" i="5"/>
  <c r="O52" i="5"/>
  <c r="K52" i="5"/>
  <c r="J52" i="5"/>
  <c r="L52" i="5" s="1"/>
  <c r="M52" i="5" s="1"/>
  <c r="O51" i="5"/>
  <c r="M51" i="5"/>
  <c r="L51" i="5"/>
  <c r="K51" i="5"/>
  <c r="J51" i="5"/>
  <c r="O50" i="5"/>
  <c r="K50" i="5"/>
  <c r="J50" i="5"/>
  <c r="L50" i="5" s="1"/>
  <c r="F50" i="5"/>
  <c r="M50" i="5" s="1"/>
  <c r="O49" i="5"/>
  <c r="K49" i="5"/>
  <c r="J49" i="5"/>
  <c r="L49" i="5" s="1"/>
  <c r="F49" i="5"/>
  <c r="M49" i="5" s="1"/>
  <c r="O48" i="5"/>
  <c r="M48" i="5"/>
  <c r="L48" i="5"/>
  <c r="K48" i="5"/>
  <c r="J48" i="5"/>
  <c r="F48" i="5"/>
  <c r="O47" i="5"/>
  <c r="L47" i="5"/>
  <c r="M47" i="5" s="1"/>
  <c r="K47" i="5"/>
  <c r="J47" i="5"/>
  <c r="F47" i="5"/>
  <c r="O46" i="5"/>
  <c r="K46" i="5"/>
  <c r="J46" i="5"/>
  <c r="L46" i="5" s="1"/>
  <c r="M46" i="5" s="1"/>
  <c r="O45" i="5"/>
  <c r="K45" i="5"/>
  <c r="J45" i="5"/>
  <c r="L45" i="5" s="1"/>
  <c r="F45" i="5"/>
  <c r="O44" i="5"/>
  <c r="M44" i="5"/>
  <c r="L44" i="5"/>
  <c r="K44" i="5"/>
  <c r="J44" i="5"/>
  <c r="O43" i="5"/>
  <c r="K43" i="5"/>
  <c r="J43" i="5"/>
  <c r="L43" i="5" s="1"/>
  <c r="M43" i="5" s="1"/>
  <c r="O42" i="5"/>
  <c r="K42" i="5"/>
  <c r="J42" i="5"/>
  <c r="L42" i="5" s="1"/>
  <c r="M42" i="5" s="1"/>
  <c r="O41" i="5"/>
  <c r="L41" i="5"/>
  <c r="M41" i="5" s="1"/>
  <c r="K41" i="5"/>
  <c r="J41" i="5"/>
  <c r="O40" i="5"/>
  <c r="K40" i="5"/>
  <c r="J40" i="5"/>
  <c r="L40" i="5" s="1"/>
  <c r="M40" i="5" s="1"/>
  <c r="O39" i="5"/>
  <c r="M39" i="5"/>
  <c r="L39" i="5"/>
  <c r="K39" i="5"/>
  <c r="J39" i="5"/>
  <c r="O38" i="5"/>
  <c r="K38" i="5"/>
  <c r="L38" i="5" s="1"/>
  <c r="M38" i="5" s="1"/>
  <c r="J38" i="5"/>
  <c r="F38" i="5"/>
  <c r="O37" i="5"/>
  <c r="K37" i="5"/>
  <c r="J37" i="5"/>
  <c r="L37" i="5" s="1"/>
  <c r="M37" i="5" s="1"/>
  <c r="O36" i="5"/>
  <c r="M36" i="5"/>
  <c r="L36" i="5"/>
  <c r="K36" i="5"/>
  <c r="J36" i="5"/>
  <c r="O35" i="5"/>
  <c r="K35" i="5"/>
  <c r="L35" i="5" s="1"/>
  <c r="M35" i="5" s="1"/>
  <c r="J35" i="5"/>
  <c r="F35" i="5"/>
  <c r="O34" i="5"/>
  <c r="K34" i="5"/>
  <c r="J34" i="5"/>
  <c r="L34" i="5" s="1"/>
  <c r="F34" i="5"/>
  <c r="M34" i="5" s="1"/>
  <c r="O33" i="5"/>
  <c r="K33" i="5"/>
  <c r="J33" i="5"/>
  <c r="L33" i="5" s="1"/>
  <c r="M33" i="5" s="1"/>
  <c r="O31" i="1"/>
  <c r="K31" i="1"/>
  <c r="J31" i="1"/>
  <c r="L31" i="1" s="1"/>
  <c r="F31" i="1"/>
  <c r="M31" i="1" s="1"/>
  <c r="O30" i="1"/>
  <c r="M30" i="1"/>
  <c r="L30" i="1"/>
  <c r="K30" i="1"/>
  <c r="J30" i="1"/>
  <c r="F30" i="1"/>
  <c r="O29" i="1"/>
  <c r="L29" i="1"/>
  <c r="M29" i="1" s="1"/>
  <c r="K29" i="1"/>
  <c r="J29" i="1"/>
  <c r="O28" i="1"/>
  <c r="K28" i="1"/>
  <c r="J28" i="1"/>
  <c r="L28" i="1" s="1"/>
  <c r="F28" i="1"/>
  <c r="O27" i="1"/>
  <c r="K27" i="1"/>
  <c r="J27" i="1"/>
  <c r="L27" i="1" s="1"/>
  <c r="M27" i="1" s="1"/>
  <c r="O26" i="1"/>
  <c r="L26" i="1"/>
  <c r="M26" i="1" s="1"/>
  <c r="K26" i="1"/>
  <c r="J26" i="1"/>
  <c r="F26" i="1"/>
  <c r="O25" i="1"/>
  <c r="K25" i="1"/>
  <c r="J25" i="1"/>
  <c r="L25" i="1" s="1"/>
  <c r="F25" i="1"/>
  <c r="M25" i="1" s="1"/>
  <c r="O24" i="1"/>
  <c r="K24" i="1"/>
  <c r="J24" i="1"/>
  <c r="L24" i="1" s="1"/>
  <c r="F24" i="1"/>
  <c r="M24" i="1" s="1"/>
  <c r="O23" i="1"/>
  <c r="M23" i="1"/>
  <c r="L23" i="1"/>
  <c r="K23" i="1"/>
  <c r="J23" i="1"/>
  <c r="O22" i="1"/>
  <c r="K22" i="1"/>
  <c r="L22" i="1" s="1"/>
  <c r="M22" i="1" s="1"/>
  <c r="J22" i="1"/>
  <c r="F22" i="1"/>
  <c r="O21" i="1"/>
  <c r="K21" i="1"/>
  <c r="J21" i="1"/>
  <c r="L21" i="1" s="1"/>
  <c r="F21" i="1"/>
  <c r="M21" i="1" s="1"/>
  <c r="O20" i="1"/>
  <c r="K20" i="1"/>
  <c r="J20" i="1"/>
  <c r="L20" i="1" s="1"/>
  <c r="F20" i="1"/>
  <c r="O19" i="1"/>
  <c r="M19" i="1"/>
  <c r="L19" i="1"/>
  <c r="K19" i="1"/>
  <c r="J19" i="1"/>
  <c r="O18" i="1"/>
  <c r="K18" i="1"/>
  <c r="J18" i="1"/>
  <c r="L18" i="1" s="1"/>
  <c r="F18" i="1"/>
  <c r="M18" i="1" s="1"/>
  <c r="O17" i="1"/>
  <c r="K17" i="1"/>
  <c r="J17" i="1"/>
  <c r="L17" i="1" s="1"/>
  <c r="M17" i="1" s="1"/>
  <c r="J16" i="1"/>
  <c r="F16" i="1"/>
  <c r="O31" i="5"/>
  <c r="K31" i="5"/>
  <c r="J31" i="5"/>
  <c r="L31" i="5" s="1"/>
  <c r="F31" i="5"/>
  <c r="M31" i="5" s="1"/>
  <c r="O30" i="5"/>
  <c r="K30" i="5"/>
  <c r="J30" i="5"/>
  <c r="L30" i="5" s="1"/>
  <c r="F30" i="5"/>
  <c r="O29" i="5"/>
  <c r="L29" i="5"/>
  <c r="M29" i="5" s="1"/>
  <c r="K29" i="5"/>
  <c r="J29" i="5"/>
  <c r="O28" i="5"/>
  <c r="K28" i="5"/>
  <c r="J28" i="5"/>
  <c r="L28" i="5" s="1"/>
  <c r="F28" i="5"/>
  <c r="O27" i="5"/>
  <c r="K27" i="5"/>
  <c r="J27" i="5"/>
  <c r="L27" i="5" s="1"/>
  <c r="M27" i="5" s="1"/>
  <c r="O26" i="5"/>
  <c r="L26" i="5"/>
  <c r="M26" i="5" s="1"/>
  <c r="K26" i="5"/>
  <c r="J26" i="5"/>
  <c r="F26" i="5"/>
  <c r="O25" i="5"/>
  <c r="K25" i="5"/>
  <c r="J25" i="5"/>
  <c r="L25" i="5" s="1"/>
  <c r="M25" i="5" s="1"/>
  <c r="F25" i="5"/>
  <c r="O24" i="5"/>
  <c r="K24" i="5"/>
  <c r="J24" i="5"/>
  <c r="L24" i="5" s="1"/>
  <c r="F24" i="5"/>
  <c r="O23" i="5"/>
  <c r="K23" i="5"/>
  <c r="L23" i="5" s="1"/>
  <c r="M23" i="5" s="1"/>
  <c r="J23" i="5"/>
  <c r="O22" i="5"/>
  <c r="K22" i="5"/>
  <c r="L22" i="5" s="1"/>
  <c r="M22" i="5" s="1"/>
  <c r="J22" i="5"/>
  <c r="F22" i="5"/>
  <c r="O21" i="5"/>
  <c r="K21" i="5"/>
  <c r="J21" i="5"/>
  <c r="L21" i="5" s="1"/>
  <c r="F21" i="5"/>
  <c r="M21" i="5" s="1"/>
  <c r="O20" i="5"/>
  <c r="K20" i="5"/>
  <c r="J20" i="5"/>
  <c r="L20" i="5" s="1"/>
  <c r="F20" i="5"/>
  <c r="M20" i="5" s="1"/>
  <c r="O19" i="5"/>
  <c r="M19" i="5"/>
  <c r="L19" i="5"/>
  <c r="K19" i="5"/>
  <c r="J19" i="5"/>
  <c r="O18" i="5"/>
  <c r="K18" i="5"/>
  <c r="J18" i="5"/>
  <c r="L18" i="5" s="1"/>
  <c r="M18" i="5" s="1"/>
  <c r="F18" i="5"/>
  <c r="O17" i="5"/>
  <c r="K17" i="5"/>
  <c r="J17" i="5"/>
  <c r="L17" i="5" s="1"/>
  <c r="M17" i="5" s="1"/>
  <c r="J16" i="5"/>
  <c r="F16" i="5"/>
  <c r="O120" i="1"/>
  <c r="N120" i="1"/>
  <c r="K120" i="1"/>
  <c r="L120" i="1" s="1"/>
  <c r="M120" i="1" s="1"/>
  <c r="J120" i="1"/>
  <c r="F120" i="1"/>
  <c r="O119" i="1"/>
  <c r="N119" i="1"/>
  <c r="K119" i="1"/>
  <c r="J119" i="1"/>
  <c r="L119" i="1" s="1"/>
  <c r="F119" i="1"/>
  <c r="M119" i="1" s="1"/>
  <c r="O118" i="1"/>
  <c r="N118" i="1"/>
  <c r="K118" i="1"/>
  <c r="J118" i="1"/>
  <c r="L118" i="1" s="1"/>
  <c r="F118" i="1"/>
  <c r="M118" i="1" s="1"/>
  <c r="O117" i="1"/>
  <c r="N117" i="1"/>
  <c r="K117" i="1"/>
  <c r="J117" i="1"/>
  <c r="L117" i="1" s="1"/>
  <c r="M117" i="1" s="1"/>
  <c r="F117" i="1"/>
  <c r="O116" i="1"/>
  <c r="N116" i="1"/>
  <c r="L116" i="1"/>
  <c r="M116" i="1" s="1"/>
  <c r="K116" i="1"/>
  <c r="J116" i="1"/>
  <c r="F116" i="1"/>
  <c r="O115" i="1"/>
  <c r="N115" i="1"/>
  <c r="K115" i="1"/>
  <c r="L115" i="1" s="1"/>
  <c r="M115" i="1" s="1"/>
  <c r="J115" i="1"/>
  <c r="F115" i="1"/>
  <c r="M126" i="1"/>
  <c r="J126" i="1"/>
  <c r="L126" i="1" s="1"/>
  <c r="F126" i="1"/>
  <c r="M125" i="1"/>
  <c r="J125" i="1"/>
  <c r="L125" i="1" s="1"/>
  <c r="F125" i="1"/>
  <c r="M124" i="1"/>
  <c r="J124" i="1"/>
  <c r="L124" i="1" s="1"/>
  <c r="F124" i="1"/>
  <c r="M123" i="1"/>
  <c r="J123" i="1"/>
  <c r="L123" i="1" s="1"/>
  <c r="F123" i="1"/>
  <c r="O110" i="1"/>
  <c r="N110" i="1"/>
  <c r="M110" i="1"/>
  <c r="L110" i="1"/>
  <c r="K110" i="1"/>
  <c r="J110" i="1"/>
  <c r="F110" i="1"/>
  <c r="O109" i="1"/>
  <c r="K109" i="1"/>
  <c r="L109" i="1" s="1"/>
  <c r="M109" i="1" s="1"/>
  <c r="J109" i="1"/>
  <c r="F109" i="1"/>
  <c r="O108" i="1"/>
  <c r="N108" i="1"/>
  <c r="K108" i="1"/>
  <c r="J108" i="1"/>
  <c r="L108" i="1" s="1"/>
  <c r="M108" i="1" s="1"/>
  <c r="F108" i="1"/>
  <c r="O107" i="1"/>
  <c r="N107" i="1"/>
  <c r="K107" i="1"/>
  <c r="J107" i="1"/>
  <c r="L107" i="1" s="1"/>
  <c r="F107" i="1"/>
  <c r="M107" i="1" s="1"/>
  <c r="O106" i="1"/>
  <c r="N106" i="1"/>
  <c r="K106" i="1"/>
  <c r="J106" i="1"/>
  <c r="L106" i="1" s="1"/>
  <c r="F106" i="1"/>
  <c r="M106" i="1" s="1"/>
  <c r="O104" i="1"/>
  <c r="K104" i="1"/>
  <c r="J104" i="1"/>
  <c r="L104" i="1" s="1"/>
  <c r="M104" i="1" s="1"/>
  <c r="O103" i="1"/>
  <c r="K103" i="1"/>
  <c r="L103" i="1" s="1"/>
  <c r="M103" i="1" s="1"/>
  <c r="J103" i="1"/>
  <c r="O102" i="1"/>
  <c r="K102" i="1"/>
  <c r="J102" i="1"/>
  <c r="L102" i="1" s="1"/>
  <c r="M102" i="1" s="1"/>
  <c r="O101" i="1"/>
  <c r="M101" i="1"/>
  <c r="L101" i="1"/>
  <c r="K101" i="1"/>
  <c r="J101" i="1"/>
  <c r="O100" i="1"/>
  <c r="K100" i="1"/>
  <c r="J100" i="1"/>
  <c r="L100" i="1" s="1"/>
  <c r="M100" i="1" s="1"/>
  <c r="O99" i="1"/>
  <c r="K99" i="1"/>
  <c r="J99" i="1"/>
  <c r="L99" i="1" s="1"/>
  <c r="M99" i="1" s="1"/>
  <c r="O104" i="5"/>
  <c r="K104" i="5"/>
  <c r="J104" i="5"/>
  <c r="L104" i="5" s="1"/>
  <c r="M104" i="5" s="1"/>
  <c r="O103" i="5"/>
  <c r="L103" i="5"/>
  <c r="M103" i="5" s="1"/>
  <c r="K103" i="5"/>
  <c r="J103" i="5"/>
  <c r="O102" i="5"/>
  <c r="K102" i="5"/>
  <c r="L102" i="5" s="1"/>
  <c r="M102" i="5" s="1"/>
  <c r="J102" i="5"/>
  <c r="O101" i="5"/>
  <c r="K101" i="5"/>
  <c r="J101" i="5"/>
  <c r="L101" i="5" s="1"/>
  <c r="M101" i="5" s="1"/>
  <c r="O100" i="5"/>
  <c r="K100" i="5"/>
  <c r="L100" i="5" s="1"/>
  <c r="M100" i="5" s="1"/>
  <c r="J100" i="5"/>
  <c r="O99" i="5"/>
  <c r="K99" i="5"/>
  <c r="J99" i="5"/>
  <c r="L99" i="5" s="1"/>
  <c r="M99" i="5" s="1"/>
  <c r="O110" i="5"/>
  <c r="N110" i="5"/>
  <c r="K110" i="5"/>
  <c r="J110" i="5"/>
  <c r="L110" i="5" s="1"/>
  <c r="F110" i="5"/>
  <c r="O109" i="5"/>
  <c r="K109" i="5"/>
  <c r="J109" i="5"/>
  <c r="L109" i="5" s="1"/>
  <c r="F109" i="5"/>
  <c r="O108" i="5"/>
  <c r="N108" i="5"/>
  <c r="K108" i="5"/>
  <c r="J108" i="5"/>
  <c r="L108" i="5" s="1"/>
  <c r="M108" i="5" s="1"/>
  <c r="F108" i="5"/>
  <c r="O107" i="5"/>
  <c r="N107" i="5"/>
  <c r="L107" i="5"/>
  <c r="M107" i="5" s="1"/>
  <c r="K107" i="5"/>
  <c r="J107" i="5"/>
  <c r="F107" i="5"/>
  <c r="O106" i="5"/>
  <c r="N106" i="5"/>
  <c r="K106" i="5"/>
  <c r="L106" i="5" s="1"/>
  <c r="M106" i="5" s="1"/>
  <c r="J106" i="5"/>
  <c r="F106" i="5"/>
  <c r="M126" i="5"/>
  <c r="J126" i="5"/>
  <c r="L126" i="5" s="1"/>
  <c r="F126" i="5"/>
  <c r="M125" i="5"/>
  <c r="J125" i="5"/>
  <c r="L125" i="5" s="1"/>
  <c r="F125" i="5"/>
  <c r="M124" i="5"/>
  <c r="L124" i="5"/>
  <c r="J124" i="5"/>
  <c r="F124" i="5"/>
  <c r="M123" i="5"/>
  <c r="J123" i="5"/>
  <c r="L123" i="5" s="1"/>
  <c r="F123" i="5"/>
  <c r="M34" i="1" l="1"/>
  <c r="M72" i="1"/>
  <c r="M82" i="1"/>
  <c r="M86" i="1"/>
  <c r="M65" i="1"/>
  <c r="M94" i="1"/>
  <c r="M83" i="1"/>
  <c r="M85" i="1"/>
  <c r="M65" i="5"/>
  <c r="M69" i="5"/>
  <c r="M86" i="5"/>
  <c r="M45" i="5"/>
  <c r="M85" i="5"/>
  <c r="M20" i="1"/>
  <c r="M28" i="1"/>
  <c r="M24" i="5"/>
  <c r="M28" i="5"/>
  <c r="M30" i="5"/>
  <c r="M110" i="5"/>
  <c r="M109" i="5"/>
  <c r="O29" i="4"/>
  <c r="K29" i="4"/>
  <c r="J29" i="4"/>
  <c r="O27" i="4"/>
  <c r="K27" i="4"/>
  <c r="J27" i="4"/>
  <c r="O23" i="4"/>
  <c r="K23" i="4"/>
  <c r="J23" i="4"/>
  <c r="M126" i="4"/>
  <c r="J126" i="4"/>
  <c r="L126" i="4" s="1"/>
  <c r="F126" i="4"/>
  <c r="M125" i="4"/>
  <c r="J125" i="4"/>
  <c r="L125" i="4" s="1"/>
  <c r="F125" i="4"/>
  <c r="M124" i="4"/>
  <c r="J124" i="4"/>
  <c r="L124" i="4" s="1"/>
  <c r="F124" i="4"/>
  <c r="M123" i="4"/>
  <c r="J123" i="4"/>
  <c r="L123" i="4" s="1"/>
  <c r="F123" i="4"/>
  <c r="O110" i="4"/>
  <c r="N110" i="4"/>
  <c r="K110" i="4"/>
  <c r="J110" i="4"/>
  <c r="F110" i="4"/>
  <c r="O109" i="4"/>
  <c r="K109" i="4"/>
  <c r="J109" i="4"/>
  <c r="F109" i="4"/>
  <c r="O108" i="4"/>
  <c r="N108" i="4"/>
  <c r="K108" i="4"/>
  <c r="J108" i="4"/>
  <c r="F108" i="4"/>
  <c r="O107" i="4"/>
  <c r="N107" i="4"/>
  <c r="K107" i="4"/>
  <c r="J107" i="4"/>
  <c r="F107" i="4"/>
  <c r="O106" i="4"/>
  <c r="N106" i="4"/>
  <c r="K106" i="4"/>
  <c r="J106" i="4"/>
  <c r="F106" i="4"/>
  <c r="O104" i="4"/>
  <c r="K104" i="4"/>
  <c r="J104" i="4"/>
  <c r="O103" i="4"/>
  <c r="K103" i="4"/>
  <c r="J103" i="4"/>
  <c r="O102" i="4"/>
  <c r="K102" i="4"/>
  <c r="J102" i="4"/>
  <c r="O101" i="4"/>
  <c r="K101" i="4"/>
  <c r="J101" i="4"/>
  <c r="O100" i="4"/>
  <c r="K100" i="4"/>
  <c r="J100" i="4"/>
  <c r="O99" i="4"/>
  <c r="K99" i="4"/>
  <c r="J99" i="4"/>
  <c r="O97" i="4"/>
  <c r="K97" i="4"/>
  <c r="J97" i="4"/>
  <c r="F97" i="4"/>
  <c r="O96" i="4"/>
  <c r="K96" i="4"/>
  <c r="J96" i="4"/>
  <c r="F96" i="4"/>
  <c r="O95" i="4"/>
  <c r="K95" i="4"/>
  <c r="J95" i="4"/>
  <c r="F95" i="4"/>
  <c r="O94" i="4"/>
  <c r="K94" i="4"/>
  <c r="J94" i="4"/>
  <c r="F94" i="4"/>
  <c r="O93" i="4"/>
  <c r="K93" i="4"/>
  <c r="J93" i="4"/>
  <c r="F93" i="4"/>
  <c r="O92" i="4"/>
  <c r="K92" i="4"/>
  <c r="J92" i="4"/>
  <c r="F92" i="4"/>
  <c r="O91" i="4"/>
  <c r="K91" i="4"/>
  <c r="J91" i="4"/>
  <c r="F91" i="4"/>
  <c r="O90" i="4"/>
  <c r="K90" i="4"/>
  <c r="J90" i="4"/>
  <c r="F90" i="4"/>
  <c r="O89" i="4"/>
  <c r="K89" i="4"/>
  <c r="J89" i="4"/>
  <c r="O88" i="4"/>
  <c r="K88" i="4"/>
  <c r="J88" i="4"/>
  <c r="F88" i="4"/>
  <c r="O87" i="4"/>
  <c r="K87" i="4"/>
  <c r="J87" i="4"/>
  <c r="F87" i="4"/>
  <c r="O86" i="4"/>
  <c r="K86" i="4"/>
  <c r="J86" i="4"/>
  <c r="F86" i="4"/>
  <c r="O85" i="4"/>
  <c r="K85" i="4"/>
  <c r="J85" i="4"/>
  <c r="F85" i="4"/>
  <c r="O84" i="4"/>
  <c r="K84" i="4"/>
  <c r="J84" i="4"/>
  <c r="O83" i="4"/>
  <c r="K83" i="4"/>
  <c r="J83" i="4"/>
  <c r="F83" i="4"/>
  <c r="O82" i="4"/>
  <c r="K82" i="4"/>
  <c r="J82" i="4"/>
  <c r="F82" i="4"/>
  <c r="O81" i="4"/>
  <c r="K81" i="4"/>
  <c r="J81" i="4"/>
  <c r="F81" i="4"/>
  <c r="O80" i="4"/>
  <c r="K80" i="4"/>
  <c r="J80" i="4"/>
  <c r="O79" i="4"/>
  <c r="K79" i="4"/>
  <c r="J79" i="4"/>
  <c r="O78" i="4"/>
  <c r="K78" i="4"/>
  <c r="J78" i="4"/>
  <c r="F78" i="4"/>
  <c r="O77" i="4"/>
  <c r="K77" i="4"/>
  <c r="J77" i="4"/>
  <c r="F77" i="4"/>
  <c r="O76" i="4"/>
  <c r="K76" i="4"/>
  <c r="J76" i="4"/>
  <c r="F76" i="4"/>
  <c r="O75" i="4"/>
  <c r="K75" i="4"/>
  <c r="J75" i="4"/>
  <c r="O74" i="4"/>
  <c r="K74" i="4"/>
  <c r="J74" i="4"/>
  <c r="O73" i="4"/>
  <c r="K73" i="4"/>
  <c r="J73" i="4"/>
  <c r="O72" i="4"/>
  <c r="K72" i="4"/>
  <c r="J72" i="4"/>
  <c r="F72" i="4"/>
  <c r="O71" i="4"/>
  <c r="K71" i="4"/>
  <c r="J71" i="4"/>
  <c r="F71" i="4"/>
  <c r="O70" i="4"/>
  <c r="K70" i="4"/>
  <c r="J70" i="4"/>
  <c r="F70" i="4"/>
  <c r="O69" i="4"/>
  <c r="K69" i="4"/>
  <c r="J69" i="4"/>
  <c r="F69" i="4"/>
  <c r="O68" i="4"/>
  <c r="K68" i="4"/>
  <c r="J68" i="4"/>
  <c r="O67" i="4"/>
  <c r="K67" i="4"/>
  <c r="J67" i="4"/>
  <c r="F67" i="4"/>
  <c r="O66" i="4"/>
  <c r="K66" i="4"/>
  <c r="J66" i="4"/>
  <c r="F66" i="4"/>
  <c r="O64" i="4"/>
  <c r="K64" i="4"/>
  <c r="J64" i="4"/>
  <c r="F64" i="4"/>
  <c r="O63" i="4"/>
  <c r="K63" i="4"/>
  <c r="J63" i="4"/>
  <c r="F63" i="4"/>
  <c r="O62" i="4"/>
  <c r="K62" i="4"/>
  <c r="J62" i="4"/>
  <c r="F62" i="4"/>
  <c r="O61" i="4"/>
  <c r="K61" i="4"/>
  <c r="J61" i="4"/>
  <c r="F61" i="4"/>
  <c r="O60" i="4"/>
  <c r="K60" i="4"/>
  <c r="J60" i="4"/>
  <c r="O58" i="4"/>
  <c r="K58" i="4"/>
  <c r="J58" i="4"/>
  <c r="O57" i="4"/>
  <c r="K57" i="4"/>
  <c r="J57" i="4"/>
  <c r="O56" i="4"/>
  <c r="K56" i="4"/>
  <c r="J56" i="4"/>
  <c r="O55" i="4"/>
  <c r="K55" i="4"/>
  <c r="J55" i="4"/>
  <c r="F55" i="4"/>
  <c r="O54" i="4"/>
  <c r="K54" i="4"/>
  <c r="J54" i="4"/>
  <c r="F54" i="4"/>
  <c r="O53" i="4"/>
  <c r="K53" i="4"/>
  <c r="J53" i="4"/>
  <c r="O51" i="4"/>
  <c r="K51" i="4"/>
  <c r="J51" i="4"/>
  <c r="O50" i="4"/>
  <c r="K50" i="4"/>
  <c r="J50" i="4"/>
  <c r="F50" i="4"/>
  <c r="O49" i="4"/>
  <c r="K49" i="4"/>
  <c r="J49" i="4"/>
  <c r="F49" i="4"/>
  <c r="O65" i="4"/>
  <c r="K65" i="4"/>
  <c r="J65" i="4"/>
  <c r="F65" i="4"/>
  <c r="O47" i="4"/>
  <c r="K47" i="4"/>
  <c r="J47" i="4"/>
  <c r="F47" i="4"/>
  <c r="O59" i="4"/>
  <c r="K59" i="4"/>
  <c r="J59" i="4"/>
  <c r="O46" i="4"/>
  <c r="K46" i="4"/>
  <c r="J46" i="4"/>
  <c r="O48" i="4"/>
  <c r="K48" i="4"/>
  <c r="J48" i="4"/>
  <c r="F48" i="4"/>
  <c r="O45" i="4"/>
  <c r="K45" i="4"/>
  <c r="J45" i="4"/>
  <c r="F45" i="4"/>
  <c r="O44" i="4"/>
  <c r="K44" i="4"/>
  <c r="J44" i="4"/>
  <c r="O43" i="4"/>
  <c r="K43" i="4"/>
  <c r="J43" i="4"/>
  <c r="O41" i="4"/>
  <c r="K41" i="4"/>
  <c r="J41" i="4"/>
  <c r="O36" i="4"/>
  <c r="K36" i="4"/>
  <c r="J36" i="4"/>
  <c r="O40" i="4"/>
  <c r="K40" i="4"/>
  <c r="J40" i="4"/>
  <c r="O39" i="4"/>
  <c r="K39" i="4"/>
  <c r="J39" i="4"/>
  <c r="O38" i="4"/>
  <c r="K38" i="4"/>
  <c r="J38" i="4"/>
  <c r="F38" i="4"/>
  <c r="O42" i="4"/>
  <c r="K42" i="4"/>
  <c r="J42" i="4"/>
  <c r="O37" i="4"/>
  <c r="K37" i="4"/>
  <c r="J37" i="4"/>
  <c r="O35" i="4"/>
  <c r="K35" i="4"/>
  <c r="J35" i="4"/>
  <c r="F35" i="4"/>
  <c r="O52" i="4"/>
  <c r="K52" i="4"/>
  <c r="J52" i="4"/>
  <c r="O34" i="4"/>
  <c r="K34" i="4"/>
  <c r="J34" i="4"/>
  <c r="F34" i="4"/>
  <c r="O33" i="4"/>
  <c r="K33" i="4"/>
  <c r="J33" i="4"/>
  <c r="O31" i="4"/>
  <c r="K31" i="4"/>
  <c r="J31" i="4"/>
  <c r="F31" i="4"/>
  <c r="O30" i="4"/>
  <c r="K30" i="4"/>
  <c r="J30" i="4"/>
  <c r="F30" i="4"/>
  <c r="O28" i="4"/>
  <c r="K28" i="4"/>
  <c r="J28" i="4"/>
  <c r="F28" i="4"/>
  <c r="O26" i="4"/>
  <c r="K26" i="4"/>
  <c r="J26" i="4"/>
  <c r="L26" i="4" s="1"/>
  <c r="F26" i="4"/>
  <c r="O25" i="4"/>
  <c r="K25" i="4"/>
  <c r="J25" i="4"/>
  <c r="F25" i="4"/>
  <c r="O24" i="4"/>
  <c r="K24" i="4"/>
  <c r="J24" i="4"/>
  <c r="L24" i="4" s="1"/>
  <c r="F24" i="4"/>
  <c r="O22" i="4"/>
  <c r="K22" i="4"/>
  <c r="J22" i="4"/>
  <c r="F22" i="4"/>
  <c r="O21" i="4"/>
  <c r="K21" i="4"/>
  <c r="J21" i="4"/>
  <c r="L21" i="4" s="1"/>
  <c r="F21" i="4"/>
  <c r="O20" i="4"/>
  <c r="K20" i="4"/>
  <c r="J20" i="4"/>
  <c r="L20" i="4" s="1"/>
  <c r="F20" i="4"/>
  <c r="O19" i="4"/>
  <c r="K19" i="4"/>
  <c r="J19" i="4"/>
  <c r="L19" i="4" s="1"/>
  <c r="M19" i="4" s="1"/>
  <c r="O18" i="4"/>
  <c r="K18" i="4"/>
  <c r="J18" i="4"/>
  <c r="F18" i="4"/>
  <c r="O17" i="4"/>
  <c r="K17" i="4"/>
  <c r="J17" i="4"/>
  <c r="J16" i="4"/>
  <c r="F16" i="4"/>
  <c r="L22" i="4" l="1"/>
  <c r="L25" i="4"/>
  <c r="L28" i="4"/>
  <c r="M28" i="4" s="1"/>
  <c r="L31" i="4"/>
  <c r="L58" i="4"/>
  <c r="M58" i="4" s="1"/>
  <c r="L101" i="4"/>
  <c r="M101" i="4" s="1"/>
  <c r="L110" i="4"/>
  <c r="M110" i="4" s="1"/>
  <c r="L43" i="4"/>
  <c r="M43" i="4" s="1"/>
  <c r="L61" i="4"/>
  <c r="M61" i="4" s="1"/>
  <c r="L63" i="4"/>
  <c r="L66" i="4"/>
  <c r="L108" i="4"/>
  <c r="M108" i="4" s="1"/>
  <c r="L99" i="4"/>
  <c r="M99" i="4" s="1"/>
  <c r="L107" i="4"/>
  <c r="M107" i="4" s="1"/>
  <c r="L27" i="4"/>
  <c r="M27" i="4" s="1"/>
  <c r="L29" i="4"/>
  <c r="M29" i="4" s="1"/>
  <c r="L39" i="4"/>
  <c r="M39" i="4" s="1"/>
  <c r="L18" i="4"/>
  <c r="M18" i="4" s="1"/>
  <c r="L36" i="4"/>
  <c r="M36" i="4" s="1"/>
  <c r="L104" i="4"/>
  <c r="M104" i="4" s="1"/>
  <c r="L109" i="4"/>
  <c r="M109" i="4" s="1"/>
  <c r="L34" i="4"/>
  <c r="M34" i="4" s="1"/>
  <c r="L68" i="4"/>
  <c r="M68" i="4" s="1"/>
  <c r="L70" i="4"/>
  <c r="M70" i="4" s="1"/>
  <c r="L72" i="4"/>
  <c r="M72" i="4" s="1"/>
  <c r="L103" i="4"/>
  <c r="M103" i="4" s="1"/>
  <c r="L30" i="4"/>
  <c r="M30" i="4" s="1"/>
  <c r="L42" i="4"/>
  <c r="M42" i="4" s="1"/>
  <c r="L51" i="4"/>
  <c r="M51" i="4" s="1"/>
  <c r="L84" i="4"/>
  <c r="M84" i="4" s="1"/>
  <c r="L86" i="4"/>
  <c r="M86" i="4" s="1"/>
  <c r="L88" i="4"/>
  <c r="M88" i="4" s="1"/>
  <c r="L90" i="4"/>
  <c r="M90" i="4" s="1"/>
  <c r="L92" i="4"/>
  <c r="M92" i="4" s="1"/>
  <c r="L94" i="4"/>
  <c r="M94" i="4" s="1"/>
  <c r="L96" i="4"/>
  <c r="M96" i="4" s="1"/>
  <c r="L102" i="4"/>
  <c r="M102" i="4" s="1"/>
  <c r="L85" i="4"/>
  <c r="M85" i="4" s="1"/>
  <c r="L17" i="4"/>
  <c r="M17" i="4" s="1"/>
  <c r="L47" i="4"/>
  <c r="M47" i="4" s="1"/>
  <c r="L49" i="4"/>
  <c r="M49" i="4" s="1"/>
  <c r="L76" i="4"/>
  <c r="L80" i="4"/>
  <c r="M80" i="4" s="1"/>
  <c r="L23" i="4"/>
  <c r="M23" i="4" s="1"/>
  <c r="L93" i="4"/>
  <c r="M93" i="4" s="1"/>
  <c r="L95" i="4"/>
  <c r="M95" i="4" s="1"/>
  <c r="L50" i="4"/>
  <c r="M50" i="4" s="1"/>
  <c r="L56" i="4"/>
  <c r="M56" i="4" s="1"/>
  <c r="L106" i="4"/>
  <c r="M106" i="4" s="1"/>
  <c r="L35" i="4"/>
  <c r="M35" i="4" s="1"/>
  <c r="L46" i="4"/>
  <c r="M46" i="4" s="1"/>
  <c r="L74" i="4"/>
  <c r="M74" i="4" s="1"/>
  <c r="L100" i="4"/>
  <c r="M100" i="4" s="1"/>
  <c r="L91" i="4"/>
  <c r="M91" i="4" s="1"/>
  <c r="L89" i="4"/>
  <c r="M89" i="4" s="1"/>
  <c r="L73" i="4"/>
  <c r="M73" i="4" s="1"/>
  <c r="L41" i="4"/>
  <c r="M41" i="4" s="1"/>
  <c r="L33" i="4"/>
  <c r="M33" i="4" s="1"/>
  <c r="L71" i="4"/>
  <c r="M71" i="4" s="1"/>
  <c r="L97" i="4"/>
  <c r="M97" i="4" s="1"/>
  <c r="L38" i="4"/>
  <c r="M38" i="4" s="1"/>
  <c r="L75" i="4"/>
  <c r="M75" i="4" s="1"/>
  <c r="L48" i="4"/>
  <c r="M48" i="4" s="1"/>
  <c r="L79" i="4"/>
  <c r="M79" i="4" s="1"/>
  <c r="L57" i="4"/>
  <c r="M57" i="4" s="1"/>
  <c r="L65" i="4"/>
  <c r="M65" i="4" s="1"/>
  <c r="L59" i="4"/>
  <c r="M59" i="4" s="1"/>
  <c r="L83" i="4"/>
  <c r="M83" i="4" s="1"/>
  <c r="L81" i="4"/>
  <c r="M81" i="4" s="1"/>
  <c r="M76" i="4"/>
  <c r="M66" i="4"/>
  <c r="L64" i="4"/>
  <c r="M64" i="4" s="1"/>
  <c r="M63" i="4"/>
  <c r="L60" i="4"/>
  <c r="M60" i="4" s="1"/>
  <c r="L52" i="4"/>
  <c r="M52" i="4" s="1"/>
  <c r="M31" i="4"/>
  <c r="M26" i="4"/>
  <c r="M24" i="4"/>
  <c r="L67" i="4"/>
  <c r="M67" i="4" s="1"/>
  <c r="L77" i="4"/>
  <c r="M77" i="4" s="1"/>
  <c r="L55" i="4"/>
  <c r="M55" i="4" s="1"/>
  <c r="M21" i="4"/>
  <c r="M20" i="4"/>
  <c r="L69" i="4"/>
  <c r="M69" i="4" s="1"/>
  <c r="L62" i="4"/>
  <c r="M62" i="4" s="1"/>
  <c r="L82" i="4"/>
  <c r="M82" i="4" s="1"/>
  <c r="L78" i="4"/>
  <c r="M78" i="4" s="1"/>
  <c r="L54" i="4"/>
  <c r="M54" i="4" s="1"/>
  <c r="L45" i="4"/>
  <c r="M45" i="4" s="1"/>
  <c r="L87" i="4"/>
  <c r="M87" i="4" s="1"/>
  <c r="L44" i="4"/>
  <c r="M44" i="4" s="1"/>
  <c r="L40" i="4"/>
  <c r="M40" i="4" s="1"/>
  <c r="L37" i="4"/>
  <c r="M37" i="4" s="1"/>
  <c r="L53" i="4"/>
  <c r="M53" i="4" s="1"/>
  <c r="M22" i="4"/>
  <c r="M25" i="4"/>
  <c r="N120" i="5" l="1"/>
  <c r="N119" i="5"/>
  <c r="N118" i="5"/>
  <c r="N117" i="5"/>
  <c r="N116" i="5"/>
  <c r="N115" i="5"/>
  <c r="U11" i="5"/>
  <c r="T11" i="5"/>
  <c r="S11" i="5"/>
  <c r="R11" i="5"/>
  <c r="Q11" i="5"/>
  <c r="P11" i="5"/>
  <c r="E11" i="5"/>
  <c r="E10" i="5"/>
  <c r="O120" i="4"/>
  <c r="N120" i="4"/>
  <c r="K120" i="4"/>
  <c r="J120" i="4"/>
  <c r="O119" i="4"/>
  <c r="N119" i="4"/>
  <c r="K119" i="4"/>
  <c r="J119" i="4"/>
  <c r="L119" i="4" s="1"/>
  <c r="M119" i="4" s="1"/>
  <c r="O118" i="4"/>
  <c r="N118" i="4"/>
  <c r="K118" i="4"/>
  <c r="J118" i="4"/>
  <c r="O117" i="4"/>
  <c r="N117" i="4"/>
  <c r="K117" i="4"/>
  <c r="J117" i="4"/>
  <c r="O116" i="4"/>
  <c r="N116" i="4"/>
  <c r="K116" i="4"/>
  <c r="J116" i="4"/>
  <c r="O115" i="4"/>
  <c r="N115" i="4"/>
  <c r="K115" i="4"/>
  <c r="J115" i="4"/>
  <c r="U11" i="4"/>
  <c r="T11" i="4"/>
  <c r="S11" i="4"/>
  <c r="R11" i="4"/>
  <c r="Q11" i="4"/>
  <c r="P11" i="4"/>
  <c r="E11" i="4"/>
  <c r="E10" i="4"/>
  <c r="L116" i="4" l="1"/>
  <c r="M116" i="4" s="1"/>
  <c r="L118" i="4"/>
  <c r="M118" i="4" s="1"/>
  <c r="R10" i="4"/>
  <c r="N11" i="5"/>
  <c r="N10" i="5" s="1"/>
  <c r="L115" i="4"/>
  <c r="M115" i="4" s="1"/>
  <c r="L117" i="4"/>
  <c r="M117" i="4" s="1"/>
  <c r="L120" i="4"/>
  <c r="M120" i="4" s="1"/>
  <c r="P10" i="4"/>
  <c r="Q10" i="4"/>
  <c r="Q10" i="5"/>
  <c r="P10" i="5"/>
  <c r="R10" i="5"/>
  <c r="S10" i="5"/>
  <c r="T10" i="5"/>
  <c r="U10" i="5"/>
  <c r="N11" i="4"/>
  <c r="N10" i="4" s="1"/>
  <c r="S10" i="4"/>
  <c r="T10" i="4"/>
  <c r="U10" i="4"/>
  <c r="P11" i="1" l="1"/>
  <c r="Q11" i="1"/>
  <c r="R11" i="1"/>
  <c r="S11" i="1"/>
  <c r="T11" i="1"/>
  <c r="U11" i="1"/>
  <c r="E11" i="1"/>
  <c r="N11" i="1" l="1"/>
  <c r="N10" i="1" l="1"/>
  <c r="P10" i="1"/>
  <c r="Q10" i="1"/>
  <c r="R10" i="1"/>
  <c r="S10" i="1"/>
  <c r="T10" i="1"/>
  <c r="U10" i="1"/>
  <c r="E10" i="1" l="1"/>
  <c r="O11" i="1" l="1"/>
  <c r="O10" i="1" s="1"/>
  <c r="J11" i="1"/>
  <c r="J10" i="1" s="1"/>
  <c r="K11" i="1" l="1"/>
  <c r="K10" i="1" s="1"/>
  <c r="L11" i="1"/>
  <c r="L10" i="1" s="1"/>
  <c r="M11" i="1" l="1"/>
  <c r="M10" i="1" s="1"/>
  <c r="J115" i="5"/>
  <c r="J120" i="5"/>
  <c r="J118" i="5"/>
  <c r="J116" i="5"/>
  <c r="J119" i="5"/>
  <c r="J117" i="5"/>
  <c r="J11" i="5" l="1"/>
  <c r="J10" i="5" s="1"/>
  <c r="K115" i="5"/>
  <c r="L115" i="5"/>
  <c r="O115" i="5"/>
  <c r="M115" i="5" l="1"/>
  <c r="O119" i="5"/>
  <c r="K119" i="5"/>
  <c r="L119" i="5"/>
  <c r="M119" i="5" s="1"/>
  <c r="K120" i="5"/>
  <c r="L120" i="5" s="1"/>
  <c r="M120" i="5" s="1"/>
  <c r="O120" i="5"/>
  <c r="O116" i="5"/>
  <c r="K116" i="5"/>
  <c r="L116" i="5" s="1"/>
  <c r="O118" i="5"/>
  <c r="K118" i="5"/>
  <c r="L118" i="5" s="1"/>
  <c r="M118" i="5" s="1"/>
  <c r="O117" i="5"/>
  <c r="K117" i="5"/>
  <c r="L117" i="5"/>
  <c r="M117" i="5" s="1"/>
  <c r="L11" i="5" l="1"/>
  <c r="L10" i="5" s="1"/>
  <c r="M116" i="5"/>
  <c r="M11" i="5" s="1"/>
  <c r="M10" i="5" s="1"/>
  <c r="K11" i="5"/>
  <c r="K10" i="5" s="1"/>
  <c r="O11" i="5"/>
  <c r="O10" i="5" s="1"/>
  <c r="M11" i="4"/>
  <c r="M10" i="4" s="1"/>
  <c r="L11" i="4"/>
  <c r="L10" i="4" s="1"/>
  <c r="O11" i="4"/>
  <c r="O10" i="4" s="1"/>
  <c r="K11" i="4"/>
  <c r="K10" i="4" s="1"/>
  <c r="J11" i="4"/>
  <c r="J10" i="4" s="1"/>
</calcChain>
</file>

<file path=xl/sharedStrings.xml><?xml version="1.0" encoding="utf-8"?>
<sst xmlns="http://schemas.openxmlformats.org/spreadsheetml/2006/main" count="1104" uniqueCount="293">
  <si>
    <t>Sumaryczne wskaźniki ECTS</t>
  </si>
  <si>
    <t xml:space="preserve">Wydział: </t>
  </si>
  <si>
    <t>Studiów Stosowanych</t>
  </si>
  <si>
    <t>Kierunek:</t>
  </si>
  <si>
    <t>Pedagogika przedszkolna i wczesnoszkolna</t>
  </si>
  <si>
    <t>Moduł kształcenia wybieralnego / w zakresie:</t>
  </si>
  <si>
    <t>Edukacja dzieci ze specjalnymi potrzebami edukacyjnymi</t>
  </si>
  <si>
    <t>Stopień kształcenia:</t>
  </si>
  <si>
    <t>jednolite magisterskie</t>
  </si>
  <si>
    <t>Profil:</t>
  </si>
  <si>
    <t>praktyczny</t>
  </si>
  <si>
    <t>Forma studiów:</t>
  </si>
  <si>
    <t>stacjonarne</t>
  </si>
  <si>
    <t>Czas trwania:</t>
  </si>
  <si>
    <t>10 semestrów</t>
  </si>
  <si>
    <t>Obowiązuje od roku akademickiego:</t>
  </si>
  <si>
    <t>SUMA W %</t>
  </si>
  <si>
    <t>SUMA PUNKTÓW ECTS</t>
  </si>
  <si>
    <t>Lp.</t>
  </si>
  <si>
    <t>Kod przedmiotu</t>
  </si>
  <si>
    <t>Nazwa przedmiotu/modułu kształcenia</t>
  </si>
  <si>
    <t>E/O/ZAL</t>
  </si>
  <si>
    <t>ECTS</t>
  </si>
  <si>
    <t>Liczba godz.</t>
  </si>
  <si>
    <t>Wskaźniki ECTS</t>
  </si>
  <si>
    <t>ogół.</t>
  </si>
  <si>
    <t>wyk.</t>
  </si>
  <si>
    <t>ćw.</t>
  </si>
  <si>
    <t>p/e</t>
  </si>
  <si>
    <t>bezpośredni kontakt</t>
  </si>
  <si>
    <t>Punkty ECTS za aktywność niewymagającą udziału nauczyciela akademickiego</t>
  </si>
  <si>
    <t>praktyczne</t>
  </si>
  <si>
    <t>wybieralne</t>
  </si>
  <si>
    <t>z wykorzystaniem metod i technik kształcenia na odległość</t>
  </si>
  <si>
    <t xml:space="preserve">zajęcia z dziedziny nauk społecznych </t>
  </si>
  <si>
    <t>zajęcia z dziedziny nauk humanistycznych</t>
  </si>
  <si>
    <t>dyscyplina wiodąca</t>
  </si>
  <si>
    <t>dyscypliny uzupełniające</t>
  </si>
  <si>
    <t>e-learning</t>
  </si>
  <si>
    <t>praca własna studenta</t>
  </si>
  <si>
    <t>pedagogika</t>
  </si>
  <si>
    <t>psychologia</t>
  </si>
  <si>
    <t>nauki socjologiczne</t>
  </si>
  <si>
    <t>filozofia</t>
  </si>
  <si>
    <t>Moduły kształcenia podstawowego</t>
  </si>
  <si>
    <t>SJ-00-BHP-1</t>
  </si>
  <si>
    <t>Szkolenie wstępne z zakresu BHP</t>
  </si>
  <si>
    <t>ZAL</t>
  </si>
  <si>
    <t>Umiejętności akademickie</t>
  </si>
  <si>
    <t>O</t>
  </si>
  <si>
    <t>SJ-00-FILETY-1</t>
  </si>
  <si>
    <t>Filozofia z etyką</t>
  </si>
  <si>
    <t>SJ-00-BIOPODROZCZL-1</t>
  </si>
  <si>
    <t>Biomedyczne podstawy rozwoju człowieka</t>
  </si>
  <si>
    <t>SJ-00-WPRPSYCH-1</t>
  </si>
  <si>
    <t>Wprowadzenie do psychologii</t>
  </si>
  <si>
    <t>E</t>
  </si>
  <si>
    <t>SJ-00-PODPED-1</t>
  </si>
  <si>
    <t>Podstawy pedagogiki</t>
  </si>
  <si>
    <t>SJ-00-PODSOC-1</t>
  </si>
  <si>
    <t xml:space="preserve">Podstawy socjologii </t>
  </si>
  <si>
    <t>SJ-00-SOCEDU-2</t>
  </si>
  <si>
    <t xml:space="preserve">Socjologia edukacji </t>
  </si>
  <si>
    <t>SJ-00-PSYROZCYKZYC-2</t>
  </si>
  <si>
    <t xml:space="preserve">Psychologia rozwoju w cyklu życia </t>
  </si>
  <si>
    <t>SJ-00-PSYOSOROZIND-2</t>
  </si>
  <si>
    <t xml:space="preserve">Psychologia osobowości i różnic indywidualnych </t>
  </si>
  <si>
    <t>SJ-00-PSYPROCPOZ-3</t>
  </si>
  <si>
    <t xml:space="preserve">Psychologia procesów poznawczych </t>
  </si>
  <si>
    <t>SJ-00-PSYEMOCMOT-4</t>
  </si>
  <si>
    <t xml:space="preserve">Psychologia emocji i motywacji </t>
  </si>
  <si>
    <t>SJ-00-PSYWYCH-5</t>
  </si>
  <si>
    <t xml:space="preserve">Psychologia wychowania </t>
  </si>
  <si>
    <t>Moduły kształcenia kierunkowego</t>
  </si>
  <si>
    <t>SJ-00-KOMINTE-1</t>
  </si>
  <si>
    <t xml:space="preserve">Komunikacja interpersonalna </t>
  </si>
  <si>
    <t>SJ-00-KULJEZ-1</t>
  </si>
  <si>
    <t xml:space="preserve">Kultura języka </t>
  </si>
  <si>
    <t>SJ-00-HISWYCH-2</t>
  </si>
  <si>
    <t>Historia wychowania</t>
  </si>
  <si>
    <t>SJ-00-PEDOGOL-2</t>
  </si>
  <si>
    <t xml:space="preserve">Pedagogika ogólna </t>
  </si>
  <si>
    <t xml:space="preserve">Teoretyczne podstawy pomagania </t>
  </si>
  <si>
    <t>SJ-00-PODDYDOGNAZI-2</t>
  </si>
  <si>
    <t>Podstawy dydaktyki ogólnej i nauczania zintegrowanego</t>
  </si>
  <si>
    <t>SJ-00-PEDRODZ-2</t>
  </si>
  <si>
    <t xml:space="preserve">Pedagogika rodziny </t>
  </si>
  <si>
    <t>SJ-00-PEDSPEC-3</t>
  </si>
  <si>
    <t xml:space="preserve">Pedagogika specjalna </t>
  </si>
  <si>
    <t>SJ-00-WSPKONEDU-3</t>
  </si>
  <si>
    <t xml:space="preserve">Współczesne koncepcje edukacyjne </t>
  </si>
  <si>
    <t>SJ-00-DOKPED-3</t>
  </si>
  <si>
    <t xml:space="preserve">Doktryny pedagogiczne </t>
  </si>
  <si>
    <t xml:space="preserve">TIK w pracy nauczyciela </t>
  </si>
  <si>
    <t>SJ-00-PEDPRZED-3</t>
  </si>
  <si>
    <t xml:space="preserve">Pedagogika przedszkolna </t>
  </si>
  <si>
    <t>SJ-00-PODKSZJEZPOL-3</t>
  </si>
  <si>
    <t xml:space="preserve">Podstawy kształcenia języka polskiego </t>
  </si>
  <si>
    <t xml:space="preserve">Poradnictwo i praca ze środowiskiem rodzinnym </t>
  </si>
  <si>
    <t>SJ-00-EMIGLO-3</t>
  </si>
  <si>
    <t xml:space="preserve">Emisja głosu </t>
  </si>
  <si>
    <t xml:space="preserve">Pedagogika społeczna </t>
  </si>
  <si>
    <t>SJ-00-METEDUPOL-4</t>
  </si>
  <si>
    <t xml:space="preserve">Metodyka edukacji polonistycznej </t>
  </si>
  <si>
    <t xml:space="preserve">Pedagogika porównawcza </t>
  </si>
  <si>
    <t>SJ-00-METEDUPRZ-4</t>
  </si>
  <si>
    <t xml:space="preserve">Metodyka edukacji przedszkolnej </t>
  </si>
  <si>
    <t>SJ-00-PSYPEPONAJEOB-4</t>
  </si>
  <si>
    <t xml:space="preserve">Psychologiczne i pedagogiczne podstawy nauczania dzieci języka obcego </t>
  </si>
  <si>
    <t>SJ-00-ELELOG-4</t>
  </si>
  <si>
    <t xml:space="preserve">Elementy logopedii </t>
  </si>
  <si>
    <t>SJ-00-PODKSZJEZANGNIEM-5</t>
  </si>
  <si>
    <t xml:space="preserve">Podstawy kształcenia języka angielskiego/ języka niemieckiego </t>
  </si>
  <si>
    <t>SJ-00-PODEDUMAT-5</t>
  </si>
  <si>
    <t xml:space="preserve">Podstawy edukacji matematycznej </t>
  </si>
  <si>
    <t>SJ-00-PEDWCZ-5</t>
  </si>
  <si>
    <t xml:space="preserve">Pedagogika wczesnoszkolna </t>
  </si>
  <si>
    <t>SJ-00-DIASRORODZ-5</t>
  </si>
  <si>
    <t xml:space="preserve">Diagnoza środowiska rodzinnego </t>
  </si>
  <si>
    <t>SJ-00-SPEPOTEDU-5</t>
  </si>
  <si>
    <t xml:space="preserve">Specjalne potrzeby edukacyjne </t>
  </si>
  <si>
    <t>SJ-00-KULKONTEDU-5</t>
  </si>
  <si>
    <t xml:space="preserve">Kulturowe konteksty edukacji </t>
  </si>
  <si>
    <t>SJ-00-GRAJEZANGNIEM-6</t>
  </si>
  <si>
    <t xml:space="preserve">Gramatyka języka angielskiego/ języka niemieckiego </t>
  </si>
  <si>
    <t>SJ-00-METEDUWCZE-6</t>
  </si>
  <si>
    <t xml:space="preserve">Metodyka edukacji wczesnoszkolnej </t>
  </si>
  <si>
    <t>SJ-00-METEDUMAT-6</t>
  </si>
  <si>
    <t xml:space="preserve">Metodyka edukacji matematycznej </t>
  </si>
  <si>
    <t>SJ-00-PODEDUMUZ-6</t>
  </si>
  <si>
    <t xml:space="preserve">Podstawy edukacji muzycznej </t>
  </si>
  <si>
    <t>SJ-00-PODEDUPLA-6</t>
  </si>
  <si>
    <t xml:space="preserve">Podstawy edukacji plastycznej </t>
  </si>
  <si>
    <t>SJ-00-TEOEDUINTEWLA-6</t>
  </si>
  <si>
    <t xml:space="preserve">Teorie edukacji integracyjnej i włączającej </t>
  </si>
  <si>
    <t>SJ-00-DIASPEPOTEDU-6</t>
  </si>
  <si>
    <t xml:space="preserve">Diagnoza specjalnych potrzeb edukacyjnych </t>
  </si>
  <si>
    <t>SJ-00-PEDEUT-7</t>
  </si>
  <si>
    <t xml:space="preserve">Pedeutologia </t>
  </si>
  <si>
    <t>SJ-00-METEDUMUZ-7</t>
  </si>
  <si>
    <t xml:space="preserve">Metodyka edukacji muzycznej </t>
  </si>
  <si>
    <t>SJ-00-METEDUPLA-7</t>
  </si>
  <si>
    <t xml:space="preserve">Metodyka edukacji plastycznej </t>
  </si>
  <si>
    <t>SJ-00-PODWF-7</t>
  </si>
  <si>
    <t xml:space="preserve">Podstawy wychowania fizycznego </t>
  </si>
  <si>
    <t>SJ-00-METPRDZSPEAUT-7</t>
  </si>
  <si>
    <t xml:space="preserve">Metodyka pracy z dzieckiem ze spektrum autyzmu </t>
  </si>
  <si>
    <t>SJ-00-METKSZGRUZRO-7</t>
  </si>
  <si>
    <t xml:space="preserve">Metodyka kształcenia w grupach zróżnicowanych </t>
  </si>
  <si>
    <t>SJ-00-METNAUJEZANGNIE1-7</t>
  </si>
  <si>
    <t xml:space="preserve">Metodyka nauczania języka angielskiego/ języka niemieckiego I </t>
  </si>
  <si>
    <t>SJ-00-METNAUJEZANGNIE2-8</t>
  </si>
  <si>
    <t xml:space="preserve">Metodyka nauczania języka angielskiego/ języka niemieckiego II </t>
  </si>
  <si>
    <t>SJ-00-METZAJWYRKORKOM-8</t>
  </si>
  <si>
    <t xml:space="preserve">Metodyka zajęć wyrównawczych i korekcyjno-kompensacyjnych </t>
  </si>
  <si>
    <t>SJ-00-PODEDUSPOPRZ-8</t>
  </si>
  <si>
    <t xml:space="preserve">Podstawy edukacji społeczno-przyrodniczej </t>
  </si>
  <si>
    <t>SJ-00-METWF-8</t>
  </si>
  <si>
    <t xml:space="preserve">Metodyka wychowania fizycznego </t>
  </si>
  <si>
    <t>SJ-00-KONIPET-8</t>
  </si>
  <si>
    <t xml:space="preserve">Konstruowanie IPET </t>
  </si>
  <si>
    <t>SJ-00-KONPROWYCHPRO-8</t>
  </si>
  <si>
    <t xml:space="preserve">Konstruowanie programów wychowawczo-profilaktycznych w edukacji integracyjnej i włączającej </t>
  </si>
  <si>
    <t>SJ-00-OCEEWAPROCDYD-8</t>
  </si>
  <si>
    <t xml:space="preserve">Ocena i ewaluacja procesu dydaktycznego </t>
  </si>
  <si>
    <t>SJ-00-WARMETNAUJEZANGNIE-9</t>
  </si>
  <si>
    <t xml:space="preserve">Warsztaty metodyczne nauczania języka angielskiego/ języka niemieckiego </t>
  </si>
  <si>
    <t>SJ-00-DIADOJSZKO-9</t>
  </si>
  <si>
    <t xml:space="preserve">Diagnoza dojrzałości szkolnej </t>
  </si>
  <si>
    <t>SJ-00-PODAND-9</t>
  </si>
  <si>
    <t xml:space="preserve">Podstawy andragogiki </t>
  </si>
  <si>
    <t>SJ-00-METEDUSPOPRZ-9</t>
  </si>
  <si>
    <t xml:space="preserve">Metodyka edukacji społeczno-przyrodniczej </t>
  </si>
  <si>
    <t>SJ-00-PODEDUTECH-9</t>
  </si>
  <si>
    <t xml:space="preserve">Podstawy edukacji technicznej </t>
  </si>
  <si>
    <t>SJ-00-PODEDUINFO-9</t>
  </si>
  <si>
    <t xml:space="preserve">Podstawy edukacji informatycznej </t>
  </si>
  <si>
    <t>SJ-00-PODEDUZDR-9</t>
  </si>
  <si>
    <t xml:space="preserve">Podstawy edukacji zdrowotnej </t>
  </si>
  <si>
    <t>SJ-00-TUTWSPROZUCZ-10</t>
  </si>
  <si>
    <t xml:space="preserve">Tutoring - wspieranie rozwoju ucznia </t>
  </si>
  <si>
    <t>SJ-00-OPIWYCHDZ-10</t>
  </si>
  <si>
    <t xml:space="preserve">Opieka i wychowanie dziecka w wieku poniemowlęcym </t>
  </si>
  <si>
    <t>SJ-00-METPRADZIEZDO-10</t>
  </si>
  <si>
    <t xml:space="preserve">Metodyka pracy z dzieckiem zdolnym </t>
  </si>
  <si>
    <t>SJ-00-PRADZI-10</t>
  </si>
  <si>
    <t xml:space="preserve">Prawa dziecka </t>
  </si>
  <si>
    <t>SJ-00-ORPRAINSEDUELPROS-10</t>
  </si>
  <si>
    <t xml:space="preserve">Organizacja pracy instytucji edukacyjnych z elementami prawa oświatowego </t>
  </si>
  <si>
    <t xml:space="preserve">Podstawy przedsiębiorczości w edukacji </t>
  </si>
  <si>
    <t>SJ-00-METEDUINFOTIK-10</t>
  </si>
  <si>
    <t xml:space="preserve">Metodyka edukacji informatycznej i posługiwania się TIK </t>
  </si>
  <si>
    <t>SJ-00-METEDUZDR-10</t>
  </si>
  <si>
    <t xml:space="preserve">Metodyka edukacji zdrowotnej </t>
  </si>
  <si>
    <t>SJ-00-METEDUTECH-10</t>
  </si>
  <si>
    <t xml:space="preserve">Metodyka edukacji technicznej </t>
  </si>
  <si>
    <t>Moduły przygotowania pracy dyplomowej</t>
  </si>
  <si>
    <t>SJ-00-METBADNAU-7</t>
  </si>
  <si>
    <t xml:space="preserve">Metodologia badań naukowych </t>
  </si>
  <si>
    <t>SJ-00-WARPRNAUK-7</t>
  </si>
  <si>
    <t>Warsztat pracy naukowej</t>
  </si>
  <si>
    <t>SJ-00-METTECBADPED-8</t>
  </si>
  <si>
    <t xml:space="preserve">Metody i techniki badań pedagogicznych </t>
  </si>
  <si>
    <t>SJ-00-SEMMGR1-8</t>
  </si>
  <si>
    <t>Seminarium magisterskie I</t>
  </si>
  <si>
    <t>SJ-00-SEMMGR2-9</t>
  </si>
  <si>
    <t xml:space="preserve">Seminarium magisterskie II </t>
  </si>
  <si>
    <t>SJ-00-SEMMGR3-10</t>
  </si>
  <si>
    <t xml:space="preserve">Seminarium magisterskie III </t>
  </si>
  <si>
    <t>Moduły kształcenia językowego</t>
  </si>
  <si>
    <t>SJ-00-JĘZOBC1-3</t>
  </si>
  <si>
    <t xml:space="preserve">Język obcy I (język angielski, język niemiecki) </t>
  </si>
  <si>
    <t>SJ-00-JĘZOBC2-4</t>
  </si>
  <si>
    <t xml:space="preserve">Język obcy II (język angielski, język niemiecki) </t>
  </si>
  <si>
    <t>SJ-00-JĘZOBC3-5</t>
  </si>
  <si>
    <t xml:space="preserve">Język obcy III (język angielski, język niemiecki) </t>
  </si>
  <si>
    <t>S2-00-WAJEZ1-6</t>
  </si>
  <si>
    <t xml:space="preserve">Warsztaty kompetencji językowych I (j. angielski, j. niemiecki) </t>
  </si>
  <si>
    <t xml:space="preserve">Warsztaty kompetencji językowych II (j. angielski, j. niemiecki) </t>
  </si>
  <si>
    <t>SJ-00-WF1-3</t>
  </si>
  <si>
    <t>Wychowanie fizyczne I</t>
  </si>
  <si>
    <t>SJ-00-WF2-4</t>
  </si>
  <si>
    <t>Wychowanie fizyczne II</t>
  </si>
  <si>
    <t>Moduły kształcenia specjalnościowego</t>
  </si>
  <si>
    <t>Współczesne konteksty dzieciństwa</t>
  </si>
  <si>
    <t>Pedagogika zabawy</t>
  </si>
  <si>
    <t>Elementy treningu umiejętności społecznych</t>
  </si>
  <si>
    <t>Metodyka pracy z dzieckiem z trudnościami w uczeniu się</t>
  </si>
  <si>
    <t>Edukacja antydyskryminacyjna</t>
  </si>
  <si>
    <t>Warsztaty całożyciowego uczenia się</t>
  </si>
  <si>
    <t>Moduły praktyk kierunkowych</t>
  </si>
  <si>
    <t>WP</t>
  </si>
  <si>
    <t>EW</t>
  </si>
  <si>
    <t>prak.</t>
  </si>
  <si>
    <t>SJ-00-PRAOGPE-4</t>
  </si>
  <si>
    <t xml:space="preserve">Praktyka ogólnopedagogiczna </t>
  </si>
  <si>
    <t>SJ-00-PRAWYCDYD1-5</t>
  </si>
  <si>
    <t xml:space="preserve">Praktyka wychowawczo-dydaktyczna I </t>
  </si>
  <si>
    <t>SJ-00-PRAWYCDYD2-8</t>
  </si>
  <si>
    <t>Praktyka wychowawczo-dydaktyczna II</t>
  </si>
  <si>
    <t>SJ-00-PRACIA-9</t>
  </si>
  <si>
    <t xml:space="preserve">Praktyka ciągła </t>
  </si>
  <si>
    <t>Innowacje edukacyjne z elementami AI</t>
  </si>
  <si>
    <t>SJ-00-WSPNUWCZE-4</t>
  </si>
  <si>
    <t>Współczesne nurty we wczesnej edukacji</t>
  </si>
  <si>
    <t>SJ-00-ELARTWCZEDU-3</t>
  </si>
  <si>
    <t>Elementy arteterapii we wczesnej edukacji</t>
  </si>
  <si>
    <t>SJ-00-EDUDEM-5</t>
  </si>
  <si>
    <t>Edukacja demokratyczna</t>
  </si>
  <si>
    <t xml:space="preserve">Niedyrektywne metody pracy z dzieckiem </t>
  </si>
  <si>
    <t>SJ-00-AIWEPIW-6</t>
  </si>
  <si>
    <t>Sztuczna inteligencja w edukacji przedszkolnej i wczesnoszkolnej</t>
  </si>
  <si>
    <t>SJ-00-GRYWEDU-6</t>
  </si>
  <si>
    <t xml:space="preserve">Grywalizacja w edukacji </t>
  </si>
  <si>
    <t>Glottodydaktyka w edukacji przedszkolnej i wczesnoszkolnej</t>
  </si>
  <si>
    <t>SJ-00-PODPSYCHLING-3</t>
  </si>
  <si>
    <t xml:space="preserve">Podstawy psycholingwistyki </t>
  </si>
  <si>
    <t>SJ-00-WSPJEZPOL-4</t>
  </si>
  <si>
    <t xml:space="preserve">Współczesny język polski </t>
  </si>
  <si>
    <t>SJ-00-WPROGLOTTO-5</t>
  </si>
  <si>
    <t xml:space="preserve">Wprowadzenie do glottodydaktyki </t>
  </si>
  <si>
    <t>SJ-00-JEZPOLOBC1-5</t>
  </si>
  <si>
    <t>Język polski jako obcy I</t>
  </si>
  <si>
    <t>Język polski jako obcy II</t>
  </si>
  <si>
    <t>SJ-00-EDUDWU-6</t>
  </si>
  <si>
    <t xml:space="preserve">Edukacja dwujęzyczna </t>
  </si>
  <si>
    <t>SJ-00-UMAKA-1</t>
  </si>
  <si>
    <t>Pierwsza pomoc przedmedyczna</t>
  </si>
  <si>
    <r>
      <t>S2-00-WAJEZ</t>
    </r>
    <r>
      <rPr>
        <sz val="8"/>
        <color rgb="FF00B050"/>
        <rFont val="Tahoma"/>
        <family val="2"/>
        <charset val="238"/>
      </rPr>
      <t>2</t>
    </r>
    <r>
      <rPr>
        <sz val="8"/>
        <rFont val="Tahoma"/>
        <family val="2"/>
        <charset val="238"/>
      </rPr>
      <t>-7</t>
    </r>
  </si>
  <si>
    <t>SJ-00-WARCAŁUCZ-6</t>
  </si>
  <si>
    <t>SJ-00-WSPKONDZIE-4</t>
  </si>
  <si>
    <t>SJ-00-PEDZAB-3</t>
  </si>
  <si>
    <t>SJ-00-ELTUS-6</t>
  </si>
  <si>
    <t>SJ-00-METPRZTU-5</t>
  </si>
  <si>
    <t>SJ-00-NIEDYRMETPRADZIE-5</t>
  </si>
  <si>
    <t>2025/2026</t>
  </si>
  <si>
    <t>Kompetencje przyszłości I</t>
  </si>
  <si>
    <t>S1-00-KOMPRZY1-1</t>
  </si>
  <si>
    <t>S1-00-KOMPRZY2-2</t>
  </si>
  <si>
    <t>Kompetencje przyszłości II</t>
  </si>
  <si>
    <t>S1-00-KOMPRZY3-3</t>
  </si>
  <si>
    <t>Kompetencje przyszłości III</t>
  </si>
  <si>
    <t>SJ-00-TIKPRANAU-3</t>
  </si>
  <si>
    <t>SJ-00-PODPRZEEDU-10</t>
  </si>
  <si>
    <t>SJ-00-TEOPODPOM-3</t>
  </si>
  <si>
    <t>SJ-00-PORWSPSRORODZ-4</t>
  </si>
  <si>
    <t>SJ-00-PIEPOMPRZED-4</t>
  </si>
  <si>
    <t>SJ-00-PEDSPOL-5</t>
  </si>
  <si>
    <t>SJ-00-PEDPOR-6</t>
  </si>
  <si>
    <t>Moduły kształcenia w zakresie kultury fizycznej</t>
  </si>
  <si>
    <t>S2-00-WAJEZ2-7</t>
  </si>
  <si>
    <t>SJ-00-EDUANTDYS-4</t>
  </si>
  <si>
    <t>SJ-00-JEZPOLOBC2-6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</si>
</sst>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9"/>
      <name val="Calibri"/>
      <family val="2"/>
      <charset val="238"/>
      <scheme val="minor"/>
    </font>
    <font>
      <sz val="8"/>
      <color rgb="FF00B050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9" fontId="2" fillId="0" borderId="4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 shrinkToFit="1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8" fillId="0" borderId="12" xfId="0" applyFont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4" borderId="0" xfId="0" applyFill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1" fontId="4" fillId="5" borderId="8" xfId="0" applyNumberFormat="1" applyFont="1" applyFill="1" applyBorder="1" applyAlignment="1" applyProtection="1">
      <alignment horizontal="center" vertical="center"/>
      <protection locked="0"/>
    </xf>
    <xf numFmtId="49" fontId="4" fillId="4" borderId="4" xfId="0" applyNumberFormat="1" applyFont="1" applyFill="1" applyBorder="1"/>
    <xf numFmtId="0" fontId="4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 shrinkToFit="1"/>
    </xf>
    <xf numFmtId="0" fontId="1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4" xfId="0" applyNumberFormat="1" applyFont="1" applyBorder="1"/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4" xfId="0" applyFont="1" applyBorder="1" applyAlignment="1">
      <alignment horizontal="left" vertical="center" wrapText="1"/>
    </xf>
    <xf numFmtId="0" fontId="11" fillId="6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textRotation="90" wrapText="1"/>
    </xf>
    <xf numFmtId="165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165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textRotation="90"/>
    </xf>
    <xf numFmtId="165" fontId="2" fillId="0" borderId="3" xfId="0" applyNumberFormat="1" applyFont="1" applyBorder="1" applyAlignment="1">
      <alignment horizontal="center" vertical="center" textRotation="90" wrapText="1"/>
    </xf>
    <xf numFmtId="165" fontId="2" fillId="0" borderId="4" xfId="0" applyNumberFormat="1" applyFont="1" applyBorder="1" applyAlignment="1">
      <alignment horizontal="center" vertical="center" textRotation="90" wrapText="1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042F4-0C38-4940-8565-888FCDB5619C}">
  <sheetPr>
    <pageSetUpPr fitToPage="1"/>
  </sheetPr>
  <dimension ref="A1:Y126"/>
  <sheetViews>
    <sheetView zoomScale="110" zoomScaleNormal="110" zoomScaleSheetLayoutView="90" workbookViewId="0">
      <selection activeCell="W14" sqref="W14"/>
    </sheetView>
  </sheetViews>
  <sheetFormatPr defaultColWidth="8.81640625" defaultRowHeight="14.5" x14ac:dyDescent="0.35"/>
  <cols>
    <col min="1" max="1" width="4.6328125" customWidth="1"/>
    <col min="2" max="2" width="22.6328125" customWidth="1"/>
    <col min="3" max="3" width="35.6328125" customWidth="1"/>
    <col min="5" max="9" width="4.1796875" customWidth="1"/>
    <col min="10" max="25" width="6" customWidth="1"/>
  </cols>
  <sheetData>
    <row r="1" spans="1:21" ht="25" customHeight="1" x14ac:dyDescent="0.3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35">
      <c r="A2" s="103" t="s">
        <v>1</v>
      </c>
      <c r="B2" s="103"/>
      <c r="C2" s="103"/>
      <c r="D2" s="103"/>
      <c r="E2" s="104" t="s">
        <v>2</v>
      </c>
      <c r="F2" s="104"/>
      <c r="G2" s="104"/>
      <c r="H2" s="104"/>
      <c r="I2" s="10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8" customHeight="1" x14ac:dyDescent="0.35">
      <c r="A3" s="103" t="s">
        <v>3</v>
      </c>
      <c r="B3" s="103"/>
      <c r="C3" s="103"/>
      <c r="D3" s="103"/>
      <c r="E3" s="104" t="s">
        <v>4</v>
      </c>
      <c r="F3" s="104"/>
      <c r="G3" s="104"/>
      <c r="H3" s="104"/>
      <c r="I3" s="10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7" customHeight="1" x14ac:dyDescent="0.35">
      <c r="A4" s="103" t="s">
        <v>5</v>
      </c>
      <c r="B4" s="103"/>
      <c r="C4" s="103"/>
      <c r="D4" s="103"/>
      <c r="E4" s="107" t="s">
        <v>6</v>
      </c>
      <c r="F4" s="107"/>
      <c r="G4" s="107"/>
      <c r="H4" s="107"/>
      <c r="I4" s="10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5">
      <c r="A5" s="103" t="s">
        <v>7</v>
      </c>
      <c r="B5" s="103"/>
      <c r="C5" s="103"/>
      <c r="D5" s="103"/>
      <c r="E5" s="104" t="s">
        <v>8</v>
      </c>
      <c r="F5" s="104"/>
      <c r="G5" s="104"/>
      <c r="H5" s="104"/>
      <c r="I5" s="10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35">
      <c r="A6" s="103" t="s">
        <v>9</v>
      </c>
      <c r="B6" s="103"/>
      <c r="C6" s="103"/>
      <c r="D6" s="103"/>
      <c r="E6" s="104" t="s">
        <v>10</v>
      </c>
      <c r="F6" s="104"/>
      <c r="G6" s="104"/>
      <c r="H6" s="104"/>
      <c r="I6" s="10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35">
      <c r="A7" s="103" t="s">
        <v>11</v>
      </c>
      <c r="B7" s="103"/>
      <c r="C7" s="103"/>
      <c r="D7" s="103"/>
      <c r="E7" s="104" t="s">
        <v>12</v>
      </c>
      <c r="F7" s="104"/>
      <c r="G7" s="104"/>
      <c r="H7" s="104"/>
      <c r="I7" s="10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35">
      <c r="A8" s="103" t="s">
        <v>13</v>
      </c>
      <c r="B8" s="103"/>
      <c r="C8" s="103"/>
      <c r="D8" s="103"/>
      <c r="E8" s="104" t="s">
        <v>14</v>
      </c>
      <c r="F8" s="104"/>
      <c r="G8" s="104"/>
      <c r="H8" s="104"/>
      <c r="I8" s="10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35">
      <c r="A9" s="103" t="s">
        <v>15</v>
      </c>
      <c r="B9" s="103"/>
      <c r="C9" s="103"/>
      <c r="D9" s="103"/>
      <c r="E9" s="104" t="s">
        <v>275</v>
      </c>
      <c r="F9" s="104"/>
      <c r="G9" s="104"/>
      <c r="H9" s="104"/>
      <c r="I9" s="10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35">
      <c r="A10" s="105" t="s">
        <v>16</v>
      </c>
      <c r="B10" s="105"/>
      <c r="C10" s="105"/>
      <c r="D10" s="105"/>
      <c r="E10" s="10" t="str">
        <f>IF($E$13=0,"",E11/$E$13)</f>
        <v/>
      </c>
      <c r="F10" s="106"/>
      <c r="G10" s="106"/>
      <c r="H10" s="106"/>
      <c r="I10" s="106"/>
      <c r="J10" s="35">
        <f>IF($E$11=0,"",J11/$E$11)</f>
        <v>0.50032051282051249</v>
      </c>
      <c r="K10" s="11">
        <f t="shared" ref="K10:U10" si="0">IF($E$11=0,"",K11/$E$11)</f>
        <v>5.0641025641025642E-2</v>
      </c>
      <c r="L10" s="11">
        <f t="shared" si="0"/>
        <v>0.44903846153846172</v>
      </c>
      <c r="M10" s="11">
        <f t="shared" si="0"/>
        <v>0.78750000000000009</v>
      </c>
      <c r="N10" s="11">
        <f t="shared" si="0"/>
        <v>9.6153846153846159E-2</v>
      </c>
      <c r="O10" s="11">
        <f t="shared" si="0"/>
        <v>0.16057692307692314</v>
      </c>
      <c r="P10" s="11">
        <f t="shared" si="0"/>
        <v>0.89102564102564108</v>
      </c>
      <c r="Q10" s="11">
        <f t="shared" si="0"/>
        <v>0.10897435897435898</v>
      </c>
      <c r="R10" s="11">
        <f t="shared" si="0"/>
        <v>0.80128205128205132</v>
      </c>
      <c r="S10" s="11">
        <f t="shared" si="0"/>
        <v>0.10576923076923077</v>
      </c>
      <c r="T10" s="11">
        <f t="shared" si="0"/>
        <v>6.4102564102564097E-2</v>
      </c>
      <c r="U10" s="11">
        <f t="shared" si="0"/>
        <v>2.8846153846153848E-2</v>
      </c>
    </row>
    <row r="11" spans="1:21" x14ac:dyDescent="0.35">
      <c r="A11" s="105" t="s">
        <v>17</v>
      </c>
      <c r="B11" s="105"/>
      <c r="C11" s="105"/>
      <c r="D11" s="105"/>
      <c r="E11" s="8">
        <f>SUM(E16:E126)</f>
        <v>312</v>
      </c>
      <c r="F11" s="106"/>
      <c r="G11" s="106"/>
      <c r="H11" s="106"/>
      <c r="I11" s="106"/>
      <c r="J11" s="12">
        <f t="shared" ref="J11:U11" si="1">SUM(J16:J126)</f>
        <v>156.09999999999991</v>
      </c>
      <c r="K11" s="12">
        <f t="shared" si="1"/>
        <v>15.8</v>
      </c>
      <c r="L11" s="12">
        <f t="shared" si="1"/>
        <v>140.10000000000005</v>
      </c>
      <c r="M11" s="12">
        <f t="shared" si="1"/>
        <v>245.70000000000002</v>
      </c>
      <c r="N11" s="12">
        <f t="shared" si="1"/>
        <v>30</v>
      </c>
      <c r="O11" s="12">
        <f t="shared" si="1"/>
        <v>50.100000000000023</v>
      </c>
      <c r="P11" s="12">
        <f t="shared" si="1"/>
        <v>278</v>
      </c>
      <c r="Q11" s="12">
        <f t="shared" si="1"/>
        <v>34</v>
      </c>
      <c r="R11" s="12">
        <f t="shared" si="1"/>
        <v>250</v>
      </c>
      <c r="S11" s="12">
        <f t="shared" si="1"/>
        <v>33</v>
      </c>
      <c r="T11" s="12">
        <f t="shared" si="1"/>
        <v>20</v>
      </c>
      <c r="U11" s="12">
        <f t="shared" si="1"/>
        <v>9</v>
      </c>
    </row>
    <row r="12" spans="1:21" x14ac:dyDescent="0.35">
      <c r="A12" s="94" t="s">
        <v>18</v>
      </c>
      <c r="B12" s="95" t="s">
        <v>19</v>
      </c>
      <c r="C12" s="95" t="s">
        <v>20</v>
      </c>
      <c r="D12" s="96" t="s">
        <v>21</v>
      </c>
      <c r="E12" s="97" t="s">
        <v>22</v>
      </c>
      <c r="F12" s="94" t="s">
        <v>23</v>
      </c>
      <c r="G12" s="94"/>
      <c r="H12" s="94"/>
      <c r="I12" s="94"/>
      <c r="J12" s="98" t="s">
        <v>24</v>
      </c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  <row r="13" spans="1:21" ht="78" customHeight="1" x14ac:dyDescent="0.35">
      <c r="A13" s="94"/>
      <c r="B13" s="95"/>
      <c r="C13" s="95"/>
      <c r="D13" s="96"/>
      <c r="E13" s="97"/>
      <c r="F13" s="94" t="s">
        <v>25</v>
      </c>
      <c r="G13" s="94" t="s">
        <v>26</v>
      </c>
      <c r="H13" s="94" t="s">
        <v>27</v>
      </c>
      <c r="I13" s="94" t="s">
        <v>28</v>
      </c>
      <c r="J13" s="91" t="s">
        <v>29</v>
      </c>
      <c r="K13" s="99" t="s">
        <v>30</v>
      </c>
      <c r="L13" s="99"/>
      <c r="M13" s="100" t="s">
        <v>31</v>
      </c>
      <c r="N13" s="91" t="s">
        <v>32</v>
      </c>
      <c r="O13" s="101" t="s">
        <v>33</v>
      </c>
      <c r="P13" s="91" t="s">
        <v>34</v>
      </c>
      <c r="Q13" s="91" t="s">
        <v>35</v>
      </c>
      <c r="R13" s="9" t="s">
        <v>36</v>
      </c>
      <c r="S13" s="92" t="s">
        <v>37</v>
      </c>
      <c r="T13" s="92"/>
      <c r="U13" s="92"/>
    </row>
    <row r="14" spans="1:21" ht="59.5" customHeight="1" x14ac:dyDescent="0.35">
      <c r="A14" s="94"/>
      <c r="B14" s="95"/>
      <c r="C14" s="95"/>
      <c r="D14" s="96"/>
      <c r="E14" s="97"/>
      <c r="F14" s="94"/>
      <c r="G14" s="94"/>
      <c r="H14" s="94"/>
      <c r="I14" s="94"/>
      <c r="J14" s="91"/>
      <c r="K14" s="7" t="s">
        <v>38</v>
      </c>
      <c r="L14" s="13" t="s">
        <v>39</v>
      </c>
      <c r="M14" s="100"/>
      <c r="N14" s="91"/>
      <c r="O14" s="102"/>
      <c r="P14" s="91"/>
      <c r="Q14" s="91"/>
      <c r="R14" s="7" t="s">
        <v>40</v>
      </c>
      <c r="S14" s="7" t="s">
        <v>41</v>
      </c>
      <c r="T14" s="7" t="s">
        <v>42</v>
      </c>
      <c r="U14" s="7" t="s">
        <v>43</v>
      </c>
    </row>
    <row r="15" spans="1:21" x14ac:dyDescent="0.35">
      <c r="A15" s="93" t="s">
        <v>44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spans="1:21" x14ac:dyDescent="0.35">
      <c r="A16" s="25">
        <v>1</v>
      </c>
      <c r="B16" s="43" t="s">
        <v>45</v>
      </c>
      <c r="C16" s="44" t="s">
        <v>46</v>
      </c>
      <c r="D16" s="25" t="s">
        <v>47</v>
      </c>
      <c r="E16" s="41">
        <v>0</v>
      </c>
      <c r="F16" s="25">
        <f>SUM(G16:I16)</f>
        <v>4</v>
      </c>
      <c r="G16" s="25">
        <v>0</v>
      </c>
      <c r="H16" s="25">
        <v>0</v>
      </c>
      <c r="I16" s="45">
        <v>4</v>
      </c>
      <c r="J16" s="46">
        <f>ROUND((G16+H16)/25,1)</f>
        <v>0</v>
      </c>
      <c r="K16" s="46">
        <v>0</v>
      </c>
      <c r="L16" s="46">
        <v>0</v>
      </c>
      <c r="M16" s="46">
        <v>0</v>
      </c>
      <c r="N16" s="46"/>
      <c r="O16" s="46">
        <v>0</v>
      </c>
      <c r="P16" s="46"/>
      <c r="Q16" s="46"/>
      <c r="R16" s="46">
        <v>0</v>
      </c>
      <c r="S16" s="46">
        <v>0</v>
      </c>
      <c r="T16" s="46">
        <v>0</v>
      </c>
      <c r="U16" s="46">
        <v>0</v>
      </c>
    </row>
    <row r="17" spans="1:25" x14ac:dyDescent="0.35">
      <c r="A17" s="25">
        <v>2</v>
      </c>
      <c r="B17" s="31" t="s">
        <v>266</v>
      </c>
      <c r="C17" s="47" t="s">
        <v>48</v>
      </c>
      <c r="D17" s="48" t="s">
        <v>49</v>
      </c>
      <c r="E17" s="49">
        <v>2</v>
      </c>
      <c r="F17" s="25">
        <v>26</v>
      </c>
      <c r="G17" s="48">
        <v>0</v>
      </c>
      <c r="H17" s="48">
        <v>26</v>
      </c>
      <c r="I17" s="48">
        <v>0</v>
      </c>
      <c r="J17" s="46">
        <f>ROUND((G17+H17)/25,1)</f>
        <v>1</v>
      </c>
      <c r="K17" s="46">
        <f>ROUND(I17/25,1)</f>
        <v>0</v>
      </c>
      <c r="L17" s="46">
        <f>IF(E17-J17-K17&lt;0,0,E17-J17-K17)</f>
        <v>1</v>
      </c>
      <c r="M17" s="46">
        <f>IF(ROUND((H17+I17)/25,1)+ROUND((H17+I17)/F17*L17,1)&gt;E17,E17,ROUND((H17+I17)/25,1)+ROUND((H17+I17)/F17*L17,1))</f>
        <v>2</v>
      </c>
      <c r="N17" s="46"/>
      <c r="O17" s="46">
        <f t="shared" ref="O17:O31" si="2">ROUND(((G17+I17)/25),1)</f>
        <v>0</v>
      </c>
      <c r="P17" s="46">
        <v>2</v>
      </c>
      <c r="Q17" s="46">
        <v>0</v>
      </c>
      <c r="R17" s="46">
        <v>2</v>
      </c>
      <c r="S17" s="46">
        <v>0</v>
      </c>
      <c r="T17" s="46">
        <v>0</v>
      </c>
      <c r="U17" s="46">
        <v>0</v>
      </c>
    </row>
    <row r="18" spans="1:25" x14ac:dyDescent="0.35">
      <c r="A18" s="25">
        <v>3</v>
      </c>
      <c r="B18" s="31" t="s">
        <v>50</v>
      </c>
      <c r="C18" s="47" t="s">
        <v>51</v>
      </c>
      <c r="D18" s="48" t="s">
        <v>49</v>
      </c>
      <c r="E18" s="49">
        <v>3</v>
      </c>
      <c r="F18" s="25">
        <f t="shared" ref="F18:F31" si="3">SUM(G18:I18)</f>
        <v>44</v>
      </c>
      <c r="G18" s="48">
        <v>16</v>
      </c>
      <c r="H18" s="48">
        <v>28</v>
      </c>
      <c r="I18" s="48">
        <v>0</v>
      </c>
      <c r="J18" s="46">
        <f t="shared" ref="J18:J31" si="4">ROUND((G18+H18)/25,1)</f>
        <v>1.8</v>
      </c>
      <c r="K18" s="46">
        <f t="shared" ref="K18:K31" si="5">ROUND(I18/25,1)</f>
        <v>0</v>
      </c>
      <c r="L18" s="46">
        <f>IF(E18-J18-K18&lt;0,0,E18-J18-K18)</f>
        <v>1.2</v>
      </c>
      <c r="M18" s="46">
        <f t="shared" ref="M18:M31" si="6">IF(ROUND((H18+I18)/25,1)+ROUND((H18+I18)/F18*L18,1)&gt;E18,E18,ROUND((H18+I18)/25,1)+ROUND((H18+I18)/F18*L18,1))</f>
        <v>1.9000000000000001</v>
      </c>
      <c r="N18" s="46"/>
      <c r="O18" s="46">
        <f t="shared" si="2"/>
        <v>0.6</v>
      </c>
      <c r="P18" s="46">
        <v>0</v>
      </c>
      <c r="Q18" s="46">
        <v>3</v>
      </c>
      <c r="R18" s="46">
        <v>0</v>
      </c>
      <c r="S18" s="46">
        <v>0</v>
      </c>
      <c r="T18" s="46">
        <v>0</v>
      </c>
      <c r="U18" s="46">
        <v>3</v>
      </c>
    </row>
    <row r="19" spans="1:25" x14ac:dyDescent="0.35">
      <c r="A19" s="25">
        <v>4</v>
      </c>
      <c r="B19" s="31" t="s">
        <v>52</v>
      </c>
      <c r="C19" s="47" t="s">
        <v>53</v>
      </c>
      <c r="D19" s="48" t="s">
        <v>49</v>
      </c>
      <c r="E19" s="49">
        <v>4</v>
      </c>
      <c r="F19" s="25">
        <v>50</v>
      </c>
      <c r="G19" s="48">
        <v>18</v>
      </c>
      <c r="H19" s="48">
        <v>32</v>
      </c>
      <c r="I19" s="48">
        <v>0</v>
      </c>
      <c r="J19" s="46">
        <f t="shared" si="4"/>
        <v>2</v>
      </c>
      <c r="K19" s="46">
        <f t="shared" si="5"/>
        <v>0</v>
      </c>
      <c r="L19" s="46">
        <f>IF(E19-J19-K19&lt;0,0,E19-J19-K19)</f>
        <v>2</v>
      </c>
      <c r="M19" s="46">
        <f t="shared" si="6"/>
        <v>2.6</v>
      </c>
      <c r="N19" s="46"/>
      <c r="O19" s="46">
        <f t="shared" si="2"/>
        <v>0.7</v>
      </c>
      <c r="P19" s="46">
        <v>4</v>
      </c>
      <c r="Q19" s="46">
        <v>0</v>
      </c>
      <c r="R19" s="46">
        <v>4</v>
      </c>
      <c r="S19" s="46">
        <v>0</v>
      </c>
      <c r="T19" s="46">
        <v>0</v>
      </c>
      <c r="U19" s="46">
        <v>0</v>
      </c>
      <c r="V19" s="21"/>
      <c r="W19" s="22"/>
      <c r="X19" s="22"/>
      <c r="Y19" s="22"/>
    </row>
    <row r="20" spans="1:25" x14ac:dyDescent="0.35">
      <c r="A20" s="25">
        <v>5</v>
      </c>
      <c r="B20" s="31" t="s">
        <v>54</v>
      </c>
      <c r="C20" s="47" t="s">
        <v>55</v>
      </c>
      <c r="D20" s="48" t="s">
        <v>56</v>
      </c>
      <c r="E20" s="49">
        <v>4</v>
      </c>
      <c r="F20" s="25">
        <f t="shared" si="3"/>
        <v>50</v>
      </c>
      <c r="G20" s="48">
        <v>18</v>
      </c>
      <c r="H20" s="48">
        <v>32</v>
      </c>
      <c r="I20" s="48">
        <v>0</v>
      </c>
      <c r="J20" s="46">
        <f t="shared" si="4"/>
        <v>2</v>
      </c>
      <c r="K20" s="46">
        <f t="shared" si="5"/>
        <v>0</v>
      </c>
      <c r="L20" s="46">
        <f t="shared" ref="L20:L31" si="7">IF(E20-J20-K20&lt;0,0,E20-J20-K20)</f>
        <v>2</v>
      </c>
      <c r="M20" s="46">
        <f t="shared" si="6"/>
        <v>2.6</v>
      </c>
      <c r="N20" s="46"/>
      <c r="O20" s="46">
        <f t="shared" si="2"/>
        <v>0.7</v>
      </c>
      <c r="P20" s="46">
        <v>4</v>
      </c>
      <c r="Q20" s="46">
        <v>0</v>
      </c>
      <c r="R20" s="46">
        <v>0</v>
      </c>
      <c r="S20" s="46">
        <v>4</v>
      </c>
      <c r="T20" s="46">
        <v>0</v>
      </c>
      <c r="U20" s="46">
        <v>0</v>
      </c>
    </row>
    <row r="21" spans="1:25" x14ac:dyDescent="0.35">
      <c r="A21" s="25">
        <v>6</v>
      </c>
      <c r="B21" s="31" t="s">
        <v>57</v>
      </c>
      <c r="C21" s="47" t="s">
        <v>58</v>
      </c>
      <c r="D21" s="48" t="s">
        <v>56</v>
      </c>
      <c r="E21" s="49">
        <v>4</v>
      </c>
      <c r="F21" s="25">
        <f t="shared" si="3"/>
        <v>50</v>
      </c>
      <c r="G21" s="48">
        <v>18</v>
      </c>
      <c r="H21" s="48">
        <v>32</v>
      </c>
      <c r="I21" s="48">
        <v>0</v>
      </c>
      <c r="J21" s="46">
        <f t="shared" si="4"/>
        <v>2</v>
      </c>
      <c r="K21" s="46">
        <f t="shared" si="5"/>
        <v>0</v>
      </c>
      <c r="L21" s="46">
        <f t="shared" si="7"/>
        <v>2</v>
      </c>
      <c r="M21" s="46">
        <f t="shared" si="6"/>
        <v>2.6</v>
      </c>
      <c r="N21" s="46"/>
      <c r="O21" s="46">
        <f t="shared" si="2"/>
        <v>0.7</v>
      </c>
      <c r="P21" s="46">
        <v>4</v>
      </c>
      <c r="Q21" s="46">
        <v>0</v>
      </c>
      <c r="R21" s="46">
        <v>4</v>
      </c>
      <c r="S21" s="46">
        <v>0</v>
      </c>
      <c r="T21" s="46">
        <v>0</v>
      </c>
      <c r="U21" s="46">
        <v>0</v>
      </c>
    </row>
    <row r="22" spans="1:25" x14ac:dyDescent="0.35">
      <c r="A22" s="25">
        <v>7</v>
      </c>
      <c r="B22" s="31" t="s">
        <v>59</v>
      </c>
      <c r="C22" s="47" t="s">
        <v>60</v>
      </c>
      <c r="D22" s="48" t="s">
        <v>49</v>
      </c>
      <c r="E22" s="49">
        <v>3</v>
      </c>
      <c r="F22" s="25">
        <f t="shared" si="3"/>
        <v>44</v>
      </c>
      <c r="G22" s="48">
        <v>16</v>
      </c>
      <c r="H22" s="48">
        <v>28</v>
      </c>
      <c r="I22" s="48">
        <v>0</v>
      </c>
      <c r="J22" s="46">
        <f t="shared" si="4"/>
        <v>1.8</v>
      </c>
      <c r="K22" s="46">
        <f t="shared" si="5"/>
        <v>0</v>
      </c>
      <c r="L22" s="46">
        <f t="shared" si="7"/>
        <v>1.2</v>
      </c>
      <c r="M22" s="46">
        <f t="shared" si="6"/>
        <v>1.9000000000000001</v>
      </c>
      <c r="N22" s="46"/>
      <c r="O22" s="46">
        <f t="shared" si="2"/>
        <v>0.6</v>
      </c>
      <c r="P22" s="46">
        <v>3</v>
      </c>
      <c r="Q22" s="46">
        <v>0</v>
      </c>
      <c r="R22" s="50">
        <v>2</v>
      </c>
      <c r="S22" s="50">
        <v>0</v>
      </c>
      <c r="T22" s="50">
        <v>1</v>
      </c>
      <c r="U22" s="50">
        <v>0</v>
      </c>
    </row>
    <row r="23" spans="1:25" x14ac:dyDescent="0.35">
      <c r="A23" s="37">
        <v>8</v>
      </c>
      <c r="B23" s="38" t="s">
        <v>277</v>
      </c>
      <c r="C23" s="51" t="s">
        <v>276</v>
      </c>
      <c r="D23" s="52" t="s">
        <v>47</v>
      </c>
      <c r="E23" s="49">
        <v>2</v>
      </c>
      <c r="F23" s="37">
        <v>16</v>
      </c>
      <c r="G23" s="52">
        <v>0</v>
      </c>
      <c r="H23" s="52">
        <v>16</v>
      </c>
      <c r="I23" s="52">
        <v>0</v>
      </c>
      <c r="J23" s="50">
        <f t="shared" si="4"/>
        <v>0.6</v>
      </c>
      <c r="K23" s="50">
        <f t="shared" si="5"/>
        <v>0</v>
      </c>
      <c r="L23" s="50">
        <f t="shared" si="7"/>
        <v>1.4</v>
      </c>
      <c r="M23" s="50">
        <f t="shared" si="6"/>
        <v>2</v>
      </c>
      <c r="N23" s="50"/>
      <c r="O23" s="50">
        <f t="shared" si="2"/>
        <v>0</v>
      </c>
      <c r="P23" s="50">
        <v>2</v>
      </c>
      <c r="Q23" s="50">
        <v>0</v>
      </c>
      <c r="R23" s="50">
        <v>2</v>
      </c>
      <c r="S23" s="50">
        <v>0</v>
      </c>
      <c r="T23" s="50">
        <v>0</v>
      </c>
      <c r="U23" s="50">
        <v>0</v>
      </c>
    </row>
    <row r="24" spans="1:25" x14ac:dyDescent="0.35">
      <c r="A24" s="37">
        <v>9</v>
      </c>
      <c r="B24" s="38" t="s">
        <v>61</v>
      </c>
      <c r="C24" s="51" t="s">
        <v>62</v>
      </c>
      <c r="D24" s="52" t="s">
        <v>49</v>
      </c>
      <c r="E24" s="49">
        <v>3</v>
      </c>
      <c r="F24" s="37">
        <f t="shared" si="3"/>
        <v>44</v>
      </c>
      <c r="G24" s="52">
        <v>16</v>
      </c>
      <c r="H24" s="52">
        <v>28</v>
      </c>
      <c r="I24" s="52">
        <v>0</v>
      </c>
      <c r="J24" s="50">
        <f t="shared" si="4"/>
        <v>1.8</v>
      </c>
      <c r="K24" s="50">
        <f t="shared" si="5"/>
        <v>0</v>
      </c>
      <c r="L24" s="50">
        <f t="shared" si="7"/>
        <v>1.2</v>
      </c>
      <c r="M24" s="50">
        <f t="shared" si="6"/>
        <v>1.9000000000000001</v>
      </c>
      <c r="N24" s="50"/>
      <c r="O24" s="50">
        <f t="shared" si="2"/>
        <v>0.6</v>
      </c>
      <c r="P24" s="50">
        <v>3</v>
      </c>
      <c r="Q24" s="50">
        <v>0</v>
      </c>
      <c r="R24" s="50">
        <v>3</v>
      </c>
      <c r="S24" s="50">
        <v>0</v>
      </c>
      <c r="T24" s="50">
        <v>0</v>
      </c>
      <c r="U24" s="50">
        <v>0</v>
      </c>
    </row>
    <row r="25" spans="1:25" x14ac:dyDescent="0.35">
      <c r="A25" s="37">
        <v>10</v>
      </c>
      <c r="B25" s="38" t="s">
        <v>63</v>
      </c>
      <c r="C25" s="51" t="s">
        <v>64</v>
      </c>
      <c r="D25" s="52" t="s">
        <v>56</v>
      </c>
      <c r="E25" s="49">
        <v>4</v>
      </c>
      <c r="F25" s="37">
        <f t="shared" si="3"/>
        <v>50</v>
      </c>
      <c r="G25" s="52">
        <v>18</v>
      </c>
      <c r="H25" s="52">
        <v>32</v>
      </c>
      <c r="I25" s="52">
        <v>0</v>
      </c>
      <c r="J25" s="50">
        <f>ROUND((G25+H25)/25,1)</f>
        <v>2</v>
      </c>
      <c r="K25" s="50">
        <f t="shared" si="5"/>
        <v>0</v>
      </c>
      <c r="L25" s="50">
        <f t="shared" si="7"/>
        <v>2</v>
      </c>
      <c r="M25" s="50">
        <f t="shared" si="6"/>
        <v>2.6</v>
      </c>
      <c r="N25" s="50"/>
      <c r="O25" s="50">
        <f t="shared" si="2"/>
        <v>0.7</v>
      </c>
      <c r="P25" s="50">
        <v>4</v>
      </c>
      <c r="Q25" s="50">
        <v>0</v>
      </c>
      <c r="R25" s="50">
        <v>0</v>
      </c>
      <c r="S25" s="50">
        <v>4</v>
      </c>
      <c r="T25" s="50">
        <v>0</v>
      </c>
      <c r="U25" s="50">
        <v>0</v>
      </c>
    </row>
    <row r="26" spans="1:25" x14ac:dyDescent="0.35">
      <c r="A26" s="37">
        <v>11</v>
      </c>
      <c r="B26" s="38" t="s">
        <v>65</v>
      </c>
      <c r="C26" s="51" t="s">
        <v>66</v>
      </c>
      <c r="D26" s="52" t="s">
        <v>49</v>
      </c>
      <c r="E26" s="53">
        <v>3</v>
      </c>
      <c r="F26" s="37">
        <f t="shared" si="3"/>
        <v>44</v>
      </c>
      <c r="G26" s="52">
        <v>16</v>
      </c>
      <c r="H26" s="52">
        <v>28</v>
      </c>
      <c r="I26" s="52">
        <v>0</v>
      </c>
      <c r="J26" s="50">
        <f t="shared" si="4"/>
        <v>1.8</v>
      </c>
      <c r="K26" s="50">
        <f t="shared" si="5"/>
        <v>0</v>
      </c>
      <c r="L26" s="50">
        <f t="shared" si="7"/>
        <v>1.2</v>
      </c>
      <c r="M26" s="50">
        <f t="shared" si="6"/>
        <v>1.9000000000000001</v>
      </c>
      <c r="N26" s="50"/>
      <c r="O26" s="50">
        <f t="shared" si="2"/>
        <v>0.6</v>
      </c>
      <c r="P26" s="50">
        <v>3</v>
      </c>
      <c r="Q26" s="50">
        <v>0</v>
      </c>
      <c r="R26" s="50">
        <v>0</v>
      </c>
      <c r="S26" s="50">
        <v>3</v>
      </c>
      <c r="T26" s="50">
        <v>0</v>
      </c>
      <c r="U26" s="50">
        <v>0</v>
      </c>
      <c r="V26" s="21"/>
      <c r="W26" s="22"/>
      <c r="X26" s="22"/>
      <c r="Y26" s="22"/>
    </row>
    <row r="27" spans="1:25" x14ac:dyDescent="0.35">
      <c r="A27" s="37">
        <v>12</v>
      </c>
      <c r="B27" s="38" t="s">
        <v>278</v>
      </c>
      <c r="C27" s="51" t="s">
        <v>279</v>
      </c>
      <c r="D27" s="52" t="s">
        <v>47</v>
      </c>
      <c r="E27" s="49">
        <v>2</v>
      </c>
      <c r="F27" s="37">
        <v>16</v>
      </c>
      <c r="G27" s="52">
        <v>0</v>
      </c>
      <c r="H27" s="52">
        <v>16</v>
      </c>
      <c r="I27" s="52">
        <v>0</v>
      </c>
      <c r="J27" s="50">
        <f t="shared" si="4"/>
        <v>0.6</v>
      </c>
      <c r="K27" s="50">
        <f t="shared" si="5"/>
        <v>0</v>
      </c>
      <c r="L27" s="50">
        <f t="shared" si="7"/>
        <v>1.4</v>
      </c>
      <c r="M27" s="50">
        <f t="shared" si="6"/>
        <v>2</v>
      </c>
      <c r="N27" s="50"/>
      <c r="O27" s="50">
        <f t="shared" si="2"/>
        <v>0</v>
      </c>
      <c r="P27" s="50">
        <v>2</v>
      </c>
      <c r="Q27" s="50">
        <v>0</v>
      </c>
      <c r="R27" s="50">
        <v>1</v>
      </c>
      <c r="S27" s="50">
        <v>0</v>
      </c>
      <c r="T27" s="50">
        <v>1</v>
      </c>
      <c r="U27" s="50">
        <v>0</v>
      </c>
    </row>
    <row r="28" spans="1:25" x14ac:dyDescent="0.35">
      <c r="A28" s="37">
        <v>13</v>
      </c>
      <c r="B28" s="38" t="s">
        <v>67</v>
      </c>
      <c r="C28" s="51" t="s">
        <v>68</v>
      </c>
      <c r="D28" s="52" t="s">
        <v>49</v>
      </c>
      <c r="E28" s="49">
        <v>3</v>
      </c>
      <c r="F28" s="37">
        <f t="shared" si="3"/>
        <v>44</v>
      </c>
      <c r="G28" s="52">
        <v>16</v>
      </c>
      <c r="H28" s="52">
        <v>28</v>
      </c>
      <c r="I28" s="52">
        <v>0</v>
      </c>
      <c r="J28" s="50">
        <f t="shared" si="4"/>
        <v>1.8</v>
      </c>
      <c r="K28" s="50">
        <f t="shared" si="5"/>
        <v>0</v>
      </c>
      <c r="L28" s="50">
        <f t="shared" si="7"/>
        <v>1.2</v>
      </c>
      <c r="M28" s="50">
        <f t="shared" si="6"/>
        <v>1.9000000000000001</v>
      </c>
      <c r="N28" s="50"/>
      <c r="O28" s="50">
        <f t="shared" si="2"/>
        <v>0.6</v>
      </c>
      <c r="P28" s="50">
        <v>3</v>
      </c>
      <c r="Q28" s="50">
        <v>0</v>
      </c>
      <c r="R28" s="50">
        <v>0</v>
      </c>
      <c r="S28" s="50">
        <v>3</v>
      </c>
      <c r="T28" s="50">
        <v>0</v>
      </c>
      <c r="U28" s="50">
        <v>0</v>
      </c>
    </row>
    <row r="29" spans="1:25" x14ac:dyDescent="0.35">
      <c r="A29" s="37">
        <v>14</v>
      </c>
      <c r="B29" s="38" t="s">
        <v>280</v>
      </c>
      <c r="C29" s="51" t="s">
        <v>281</v>
      </c>
      <c r="D29" s="52" t="s">
        <v>47</v>
      </c>
      <c r="E29" s="49">
        <v>2</v>
      </c>
      <c r="F29" s="37">
        <v>16</v>
      </c>
      <c r="G29" s="52">
        <v>0</v>
      </c>
      <c r="H29" s="52">
        <v>16</v>
      </c>
      <c r="I29" s="52">
        <v>0</v>
      </c>
      <c r="J29" s="50">
        <f t="shared" si="4"/>
        <v>0.6</v>
      </c>
      <c r="K29" s="50">
        <f t="shared" si="5"/>
        <v>0</v>
      </c>
      <c r="L29" s="50">
        <f t="shared" si="7"/>
        <v>1.4</v>
      </c>
      <c r="M29" s="50">
        <f t="shared" si="6"/>
        <v>2</v>
      </c>
      <c r="N29" s="50"/>
      <c r="O29" s="50">
        <f t="shared" si="2"/>
        <v>0</v>
      </c>
      <c r="P29" s="50">
        <v>2</v>
      </c>
      <c r="Q29" s="50">
        <v>0</v>
      </c>
      <c r="R29" s="50">
        <v>1</v>
      </c>
      <c r="S29" s="50">
        <v>0</v>
      </c>
      <c r="T29" s="50">
        <v>1</v>
      </c>
      <c r="U29" s="50">
        <v>0</v>
      </c>
    </row>
    <row r="30" spans="1:25" x14ac:dyDescent="0.35">
      <c r="A30" s="25">
        <v>15</v>
      </c>
      <c r="B30" s="31" t="s">
        <v>69</v>
      </c>
      <c r="C30" s="47" t="s">
        <v>70</v>
      </c>
      <c r="D30" s="48" t="s">
        <v>49</v>
      </c>
      <c r="E30" s="49">
        <v>3</v>
      </c>
      <c r="F30" s="25">
        <f t="shared" si="3"/>
        <v>44</v>
      </c>
      <c r="G30" s="48">
        <v>16</v>
      </c>
      <c r="H30" s="48">
        <v>28</v>
      </c>
      <c r="I30" s="48">
        <v>0</v>
      </c>
      <c r="J30" s="46">
        <f t="shared" si="4"/>
        <v>1.8</v>
      </c>
      <c r="K30" s="46">
        <f t="shared" si="5"/>
        <v>0</v>
      </c>
      <c r="L30" s="46">
        <f t="shared" si="7"/>
        <v>1.2</v>
      </c>
      <c r="M30" s="46">
        <f t="shared" si="6"/>
        <v>1.9000000000000001</v>
      </c>
      <c r="N30" s="46"/>
      <c r="O30" s="46">
        <f t="shared" si="2"/>
        <v>0.6</v>
      </c>
      <c r="P30" s="46">
        <v>3</v>
      </c>
      <c r="Q30" s="46">
        <v>0</v>
      </c>
      <c r="R30" s="46">
        <v>0</v>
      </c>
      <c r="S30" s="46">
        <v>3</v>
      </c>
      <c r="T30" s="46">
        <v>0</v>
      </c>
      <c r="U30" s="46">
        <v>0</v>
      </c>
    </row>
    <row r="31" spans="1:25" x14ac:dyDescent="0.35">
      <c r="A31" s="25">
        <v>16</v>
      </c>
      <c r="B31" s="31" t="s">
        <v>71</v>
      </c>
      <c r="C31" s="47" t="s">
        <v>72</v>
      </c>
      <c r="D31" s="48" t="s">
        <v>56</v>
      </c>
      <c r="E31" s="49">
        <v>3</v>
      </c>
      <c r="F31" s="25">
        <f t="shared" si="3"/>
        <v>44</v>
      </c>
      <c r="G31" s="48">
        <v>16</v>
      </c>
      <c r="H31" s="48">
        <v>28</v>
      </c>
      <c r="I31" s="48">
        <v>0</v>
      </c>
      <c r="J31" s="46">
        <f t="shared" si="4"/>
        <v>1.8</v>
      </c>
      <c r="K31" s="46">
        <f t="shared" si="5"/>
        <v>0</v>
      </c>
      <c r="L31" s="46">
        <f t="shared" si="7"/>
        <v>1.2</v>
      </c>
      <c r="M31" s="46">
        <f t="shared" si="6"/>
        <v>1.9000000000000001</v>
      </c>
      <c r="N31" s="46"/>
      <c r="O31" s="46">
        <f t="shared" si="2"/>
        <v>0.6</v>
      </c>
      <c r="P31" s="46">
        <v>3</v>
      </c>
      <c r="Q31" s="46">
        <v>0</v>
      </c>
      <c r="R31" s="46">
        <v>0</v>
      </c>
      <c r="S31" s="46">
        <v>3</v>
      </c>
      <c r="T31" s="46">
        <v>0</v>
      </c>
      <c r="U31" s="46">
        <v>0</v>
      </c>
    </row>
    <row r="32" spans="1:25" x14ac:dyDescent="0.35">
      <c r="A32" s="89" t="s">
        <v>73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spans="1:21" x14ac:dyDescent="0.35">
      <c r="A33" s="37">
        <v>1</v>
      </c>
      <c r="B33" s="54" t="s">
        <v>74</v>
      </c>
      <c r="C33" s="55" t="s">
        <v>75</v>
      </c>
      <c r="D33" s="56" t="s">
        <v>49</v>
      </c>
      <c r="E33" s="57">
        <v>2</v>
      </c>
      <c r="F33" s="48">
        <v>26</v>
      </c>
      <c r="G33" s="48">
        <v>0</v>
      </c>
      <c r="H33" s="48">
        <v>26</v>
      </c>
      <c r="I33" s="45">
        <v>0</v>
      </c>
      <c r="J33" s="46">
        <f t="shared" ref="J33:J96" si="8">ROUND((G33+H33)/25,1)</f>
        <v>1</v>
      </c>
      <c r="K33" s="46">
        <f>ROUND(I33/25,1)</f>
        <v>0</v>
      </c>
      <c r="L33" s="46">
        <f t="shared" ref="L33:L96" si="9">IF(E33-J33-K33&lt;0,0,E33-J33-K33)</f>
        <v>1</v>
      </c>
      <c r="M33" s="46">
        <f>IF(ROUND((H33+I33)/25,1)+ROUND((H33+I33)/F33*L33,1)&gt;E33,E33,ROUND((H33+I33)/25,1)+ROUND((H33+I33)/F33*L33,1))</f>
        <v>2</v>
      </c>
      <c r="N33" s="46"/>
      <c r="O33" s="46">
        <f t="shared" ref="O33:O96" si="10">ROUND(((G33+I33)/25),1)</f>
        <v>0</v>
      </c>
      <c r="P33" s="46">
        <v>2</v>
      </c>
      <c r="Q33" s="46">
        <v>0</v>
      </c>
      <c r="R33" s="46">
        <v>1</v>
      </c>
      <c r="S33" s="46">
        <v>0</v>
      </c>
      <c r="T33" s="46">
        <v>1</v>
      </c>
      <c r="U33" s="46">
        <v>0</v>
      </c>
    </row>
    <row r="34" spans="1:21" x14ac:dyDescent="0.35">
      <c r="A34" s="37">
        <v>2</v>
      </c>
      <c r="B34" s="38" t="s">
        <v>76</v>
      </c>
      <c r="C34" s="39" t="s">
        <v>77</v>
      </c>
      <c r="D34" s="40" t="s">
        <v>49</v>
      </c>
      <c r="E34" s="41">
        <v>3</v>
      </c>
      <c r="F34" s="48">
        <f t="shared" ref="F34:F50" si="11">SUM(G34:I34)</f>
        <v>44</v>
      </c>
      <c r="G34" s="48">
        <v>16</v>
      </c>
      <c r="H34" s="48">
        <v>28</v>
      </c>
      <c r="I34" s="45">
        <v>0</v>
      </c>
      <c r="J34" s="46">
        <f t="shared" si="8"/>
        <v>1.8</v>
      </c>
      <c r="K34" s="46">
        <f t="shared" ref="K34:K97" si="12">ROUND(I34/25,1)</f>
        <v>0</v>
      </c>
      <c r="L34" s="46">
        <f t="shared" si="9"/>
        <v>1.2</v>
      </c>
      <c r="M34" s="46">
        <f t="shared" ref="M34:M97" si="13">IF(ROUND((H34+I34)/25,1)+ROUND((H34+I34)/F34*L34,1)&gt;E34,E34,ROUND((H34+I34)/25,1)+ROUND((H34+I34)/F34*L34,1))</f>
        <v>1.9000000000000001</v>
      </c>
      <c r="N34" s="46"/>
      <c r="O34" s="46">
        <f t="shared" si="10"/>
        <v>0.6</v>
      </c>
      <c r="P34" s="46">
        <v>0</v>
      </c>
      <c r="Q34" s="46">
        <v>3</v>
      </c>
      <c r="R34" s="46">
        <v>0</v>
      </c>
      <c r="S34" s="46">
        <v>0</v>
      </c>
      <c r="T34" s="46">
        <v>3</v>
      </c>
      <c r="U34" s="46">
        <v>0</v>
      </c>
    </row>
    <row r="35" spans="1:21" x14ac:dyDescent="0.35">
      <c r="A35" s="37">
        <v>3</v>
      </c>
      <c r="B35" s="38" t="s">
        <v>78</v>
      </c>
      <c r="C35" s="58" t="s">
        <v>79</v>
      </c>
      <c r="D35" s="59" t="s">
        <v>49</v>
      </c>
      <c r="E35" s="41">
        <v>4</v>
      </c>
      <c r="F35" s="48">
        <f t="shared" si="11"/>
        <v>58</v>
      </c>
      <c r="G35" s="48">
        <v>0</v>
      </c>
      <c r="H35" s="48">
        <v>18</v>
      </c>
      <c r="I35" s="45">
        <v>40</v>
      </c>
      <c r="J35" s="46">
        <f t="shared" si="8"/>
        <v>0.7</v>
      </c>
      <c r="K35" s="46">
        <f t="shared" si="12"/>
        <v>1.6</v>
      </c>
      <c r="L35" s="46">
        <f t="shared" si="9"/>
        <v>1.6999999999999997</v>
      </c>
      <c r="M35" s="46">
        <f t="shared" si="13"/>
        <v>4</v>
      </c>
      <c r="N35" s="46"/>
      <c r="O35" s="46">
        <f t="shared" si="10"/>
        <v>1.6</v>
      </c>
      <c r="P35" s="46">
        <v>4</v>
      </c>
      <c r="Q35" s="46">
        <v>0</v>
      </c>
      <c r="R35" s="46">
        <v>2</v>
      </c>
      <c r="S35" s="46">
        <v>0</v>
      </c>
      <c r="T35" s="46">
        <v>0</v>
      </c>
      <c r="U35" s="46">
        <v>2</v>
      </c>
    </row>
    <row r="36" spans="1:21" x14ac:dyDescent="0.35">
      <c r="A36" s="37">
        <v>4</v>
      </c>
      <c r="B36" s="38" t="s">
        <v>89</v>
      </c>
      <c r="C36" s="39" t="s">
        <v>90</v>
      </c>
      <c r="D36" s="40" t="s">
        <v>49</v>
      </c>
      <c r="E36" s="41">
        <v>2</v>
      </c>
      <c r="F36" s="52">
        <v>26</v>
      </c>
      <c r="G36" s="52">
        <v>0</v>
      </c>
      <c r="H36" s="52">
        <v>26</v>
      </c>
      <c r="I36" s="60">
        <v>0</v>
      </c>
      <c r="J36" s="50">
        <f>ROUND((G36+H36)/25,1)</f>
        <v>1</v>
      </c>
      <c r="K36" s="50">
        <f>ROUND(I36/25,1)</f>
        <v>0</v>
      </c>
      <c r="L36" s="50">
        <f>IF(E36-J36-K36&lt;0,0,E36-J36-K36)</f>
        <v>1</v>
      </c>
      <c r="M36" s="50">
        <f>IF(ROUND((H36+I36)/25,1)+ROUND((H36+I36)/F36*L36,1)&gt;E36,E36,ROUND((H36+I36)/25,1)+ROUND((H36+I36)/F36*L36,1))</f>
        <v>2</v>
      </c>
      <c r="N36" s="50"/>
      <c r="O36" s="50">
        <f>ROUND(((G36+I36)/25),1)</f>
        <v>0</v>
      </c>
      <c r="P36" s="50">
        <v>2</v>
      </c>
      <c r="Q36" s="50">
        <v>0</v>
      </c>
      <c r="R36" s="50">
        <v>1</v>
      </c>
      <c r="S36" s="50">
        <v>0</v>
      </c>
      <c r="T36" s="50">
        <v>0</v>
      </c>
      <c r="U36" s="50">
        <v>1</v>
      </c>
    </row>
    <row r="37" spans="1:21" x14ac:dyDescent="0.35">
      <c r="A37" s="37">
        <v>5</v>
      </c>
      <c r="B37" s="38" t="s">
        <v>80</v>
      </c>
      <c r="C37" s="39" t="s">
        <v>81</v>
      </c>
      <c r="D37" s="40" t="s">
        <v>56</v>
      </c>
      <c r="E37" s="41">
        <v>4</v>
      </c>
      <c r="F37" s="52">
        <v>50</v>
      </c>
      <c r="G37" s="52">
        <v>18</v>
      </c>
      <c r="H37" s="52">
        <v>32</v>
      </c>
      <c r="I37" s="60">
        <v>0</v>
      </c>
      <c r="J37" s="50">
        <f t="shared" si="8"/>
        <v>2</v>
      </c>
      <c r="K37" s="50">
        <f t="shared" si="12"/>
        <v>0</v>
      </c>
      <c r="L37" s="50">
        <f t="shared" si="9"/>
        <v>2</v>
      </c>
      <c r="M37" s="50">
        <f t="shared" si="13"/>
        <v>2.6</v>
      </c>
      <c r="N37" s="50"/>
      <c r="O37" s="50">
        <f t="shared" si="10"/>
        <v>0.7</v>
      </c>
      <c r="P37" s="50">
        <v>4</v>
      </c>
      <c r="Q37" s="50">
        <v>0</v>
      </c>
      <c r="R37" s="50">
        <v>4</v>
      </c>
      <c r="S37" s="50">
        <v>0</v>
      </c>
      <c r="T37" s="50">
        <v>0</v>
      </c>
      <c r="U37" s="50">
        <v>0</v>
      </c>
    </row>
    <row r="38" spans="1:21" ht="20" x14ac:dyDescent="0.35">
      <c r="A38" s="37">
        <v>6</v>
      </c>
      <c r="B38" s="38" t="s">
        <v>83</v>
      </c>
      <c r="C38" s="61" t="s">
        <v>84</v>
      </c>
      <c r="D38" s="40" t="s">
        <v>56</v>
      </c>
      <c r="E38" s="62">
        <v>7</v>
      </c>
      <c r="F38" s="52">
        <f t="shared" si="11"/>
        <v>94</v>
      </c>
      <c r="G38" s="60">
        <v>34</v>
      </c>
      <c r="H38" s="60">
        <v>46</v>
      </c>
      <c r="I38" s="60">
        <v>14</v>
      </c>
      <c r="J38" s="50">
        <f t="shared" si="8"/>
        <v>3.2</v>
      </c>
      <c r="K38" s="50">
        <f t="shared" si="12"/>
        <v>0.6</v>
      </c>
      <c r="L38" s="50">
        <f t="shared" si="9"/>
        <v>3.1999999999999997</v>
      </c>
      <c r="M38" s="50">
        <f t="shared" si="13"/>
        <v>4.4000000000000004</v>
      </c>
      <c r="N38" s="50"/>
      <c r="O38" s="50">
        <f t="shared" si="10"/>
        <v>1.9</v>
      </c>
      <c r="P38" s="50">
        <v>7</v>
      </c>
      <c r="Q38" s="50">
        <v>0</v>
      </c>
      <c r="R38" s="50">
        <v>5</v>
      </c>
      <c r="S38" s="50">
        <v>1</v>
      </c>
      <c r="T38" s="50">
        <v>0</v>
      </c>
      <c r="U38" s="50">
        <v>1</v>
      </c>
    </row>
    <row r="39" spans="1:21" x14ac:dyDescent="0.35">
      <c r="A39" s="37">
        <v>7</v>
      </c>
      <c r="B39" s="38" t="s">
        <v>85</v>
      </c>
      <c r="C39" s="39" t="s">
        <v>86</v>
      </c>
      <c r="D39" s="40" t="s">
        <v>49</v>
      </c>
      <c r="E39" s="62">
        <v>2</v>
      </c>
      <c r="F39" s="52">
        <v>26</v>
      </c>
      <c r="G39" s="60">
        <v>0</v>
      </c>
      <c r="H39" s="60">
        <v>26</v>
      </c>
      <c r="I39" s="60">
        <v>0</v>
      </c>
      <c r="J39" s="50">
        <f t="shared" si="8"/>
        <v>1</v>
      </c>
      <c r="K39" s="50">
        <f t="shared" si="12"/>
        <v>0</v>
      </c>
      <c r="L39" s="50">
        <f t="shared" si="9"/>
        <v>1</v>
      </c>
      <c r="M39" s="50">
        <f t="shared" si="13"/>
        <v>2</v>
      </c>
      <c r="N39" s="50"/>
      <c r="O39" s="50">
        <f t="shared" si="10"/>
        <v>0</v>
      </c>
      <c r="P39" s="50">
        <v>2</v>
      </c>
      <c r="Q39" s="50">
        <v>0</v>
      </c>
      <c r="R39" s="50">
        <v>2</v>
      </c>
      <c r="S39" s="50">
        <v>0</v>
      </c>
      <c r="T39" s="50">
        <v>0</v>
      </c>
      <c r="U39" s="50">
        <v>0</v>
      </c>
    </row>
    <row r="40" spans="1:21" x14ac:dyDescent="0.35">
      <c r="A40" s="37">
        <v>8</v>
      </c>
      <c r="B40" s="38" t="s">
        <v>87</v>
      </c>
      <c r="C40" s="39" t="s">
        <v>88</v>
      </c>
      <c r="D40" s="40" t="s">
        <v>56</v>
      </c>
      <c r="E40" s="41">
        <v>4</v>
      </c>
      <c r="F40" s="52">
        <v>50</v>
      </c>
      <c r="G40" s="52">
        <v>18</v>
      </c>
      <c r="H40" s="52">
        <v>32</v>
      </c>
      <c r="I40" s="60">
        <v>0</v>
      </c>
      <c r="J40" s="50">
        <f t="shared" si="8"/>
        <v>2</v>
      </c>
      <c r="K40" s="50">
        <f t="shared" si="12"/>
        <v>0</v>
      </c>
      <c r="L40" s="50">
        <f t="shared" si="9"/>
        <v>2</v>
      </c>
      <c r="M40" s="50">
        <f t="shared" si="13"/>
        <v>2.6</v>
      </c>
      <c r="N40" s="50"/>
      <c r="O40" s="50">
        <f t="shared" si="10"/>
        <v>0.7</v>
      </c>
      <c r="P40" s="50">
        <v>4</v>
      </c>
      <c r="Q40" s="50">
        <v>0</v>
      </c>
      <c r="R40" s="50">
        <v>4</v>
      </c>
      <c r="S40" s="50">
        <v>0</v>
      </c>
      <c r="T40" s="50">
        <v>0</v>
      </c>
      <c r="U40" s="50">
        <v>0</v>
      </c>
    </row>
    <row r="41" spans="1:21" x14ac:dyDescent="0.35">
      <c r="A41" s="37">
        <v>9</v>
      </c>
      <c r="B41" s="38" t="s">
        <v>91</v>
      </c>
      <c r="C41" s="39" t="s">
        <v>92</v>
      </c>
      <c r="D41" s="40" t="s">
        <v>49</v>
      </c>
      <c r="E41" s="41">
        <v>2</v>
      </c>
      <c r="F41" s="52">
        <v>26</v>
      </c>
      <c r="G41" s="52">
        <v>0</v>
      </c>
      <c r="H41" s="52">
        <v>26</v>
      </c>
      <c r="I41" s="60">
        <v>0</v>
      </c>
      <c r="J41" s="50">
        <f t="shared" si="8"/>
        <v>1</v>
      </c>
      <c r="K41" s="50">
        <f t="shared" si="12"/>
        <v>0</v>
      </c>
      <c r="L41" s="50">
        <f t="shared" si="9"/>
        <v>1</v>
      </c>
      <c r="M41" s="50">
        <f t="shared" si="13"/>
        <v>2</v>
      </c>
      <c r="N41" s="50"/>
      <c r="O41" s="50">
        <f t="shared" si="10"/>
        <v>0</v>
      </c>
      <c r="P41" s="50">
        <v>2</v>
      </c>
      <c r="Q41" s="50">
        <v>0</v>
      </c>
      <c r="R41" s="50">
        <v>2</v>
      </c>
      <c r="S41" s="50">
        <v>0</v>
      </c>
      <c r="T41" s="50">
        <v>0</v>
      </c>
      <c r="U41" s="50">
        <v>0</v>
      </c>
    </row>
    <row r="42" spans="1:21" x14ac:dyDescent="0.35">
      <c r="A42" s="37">
        <v>10</v>
      </c>
      <c r="B42" s="38" t="s">
        <v>284</v>
      </c>
      <c r="C42" s="39" t="s">
        <v>82</v>
      </c>
      <c r="D42" s="40" t="s">
        <v>49</v>
      </c>
      <c r="E42" s="63">
        <v>4</v>
      </c>
      <c r="F42" s="52">
        <v>50</v>
      </c>
      <c r="G42" s="52">
        <v>18</v>
      </c>
      <c r="H42" s="52">
        <v>32</v>
      </c>
      <c r="I42" s="60">
        <v>0</v>
      </c>
      <c r="J42" s="50">
        <f>ROUND((G42+H42)/25,1)</f>
        <v>2</v>
      </c>
      <c r="K42" s="50">
        <f>ROUND(I42/25,1)</f>
        <v>0</v>
      </c>
      <c r="L42" s="50">
        <f>IF(E42-J42-K42&lt;0,0,E42-J42-K42)</f>
        <v>2</v>
      </c>
      <c r="M42" s="50">
        <f>IF(ROUND((H42+I42)/25,1)+ROUND((H42+I42)/F42*L42,1)&gt;E42,E42,ROUND((H42+I42)/25,1)+ROUND((H42+I42)/F42*L42,1))</f>
        <v>2.6</v>
      </c>
      <c r="N42" s="50"/>
      <c r="O42" s="50">
        <f>ROUND(((G42+I42)/25),1)</f>
        <v>0.7</v>
      </c>
      <c r="P42" s="50">
        <v>4</v>
      </c>
      <c r="Q42" s="50">
        <v>0</v>
      </c>
      <c r="R42" s="50">
        <v>2</v>
      </c>
      <c r="S42" s="50">
        <v>1</v>
      </c>
      <c r="T42" s="50">
        <v>0</v>
      </c>
      <c r="U42" s="50">
        <v>1</v>
      </c>
    </row>
    <row r="43" spans="1:21" x14ac:dyDescent="0.35">
      <c r="A43" s="37">
        <v>11</v>
      </c>
      <c r="B43" s="38" t="s">
        <v>282</v>
      </c>
      <c r="C43" s="39" t="s">
        <v>93</v>
      </c>
      <c r="D43" s="40" t="s">
        <v>49</v>
      </c>
      <c r="E43" s="41">
        <v>2</v>
      </c>
      <c r="F43" s="52">
        <v>26</v>
      </c>
      <c r="G43" s="52">
        <v>0</v>
      </c>
      <c r="H43" s="52">
        <v>26</v>
      </c>
      <c r="I43" s="60">
        <v>0</v>
      </c>
      <c r="J43" s="50">
        <f t="shared" si="8"/>
        <v>1</v>
      </c>
      <c r="K43" s="50">
        <f t="shared" si="12"/>
        <v>0</v>
      </c>
      <c r="L43" s="50">
        <f t="shared" si="9"/>
        <v>1</v>
      </c>
      <c r="M43" s="50">
        <f t="shared" si="13"/>
        <v>2</v>
      </c>
      <c r="N43" s="50"/>
      <c r="O43" s="50">
        <f t="shared" si="10"/>
        <v>0</v>
      </c>
      <c r="P43" s="50">
        <v>2</v>
      </c>
      <c r="Q43" s="50">
        <v>0</v>
      </c>
      <c r="R43" s="50">
        <v>2</v>
      </c>
      <c r="S43" s="50">
        <v>0</v>
      </c>
      <c r="T43" s="50">
        <v>0</v>
      </c>
      <c r="U43" s="50">
        <v>0</v>
      </c>
    </row>
    <row r="44" spans="1:21" x14ac:dyDescent="0.35">
      <c r="A44" s="37">
        <v>12</v>
      </c>
      <c r="B44" s="38" t="s">
        <v>94</v>
      </c>
      <c r="C44" s="39" t="s">
        <v>95</v>
      </c>
      <c r="D44" s="40" t="s">
        <v>56</v>
      </c>
      <c r="E44" s="41">
        <v>4</v>
      </c>
      <c r="F44" s="52">
        <v>50</v>
      </c>
      <c r="G44" s="52">
        <v>18</v>
      </c>
      <c r="H44" s="52">
        <v>32</v>
      </c>
      <c r="I44" s="60">
        <v>0</v>
      </c>
      <c r="J44" s="50">
        <f t="shared" si="8"/>
        <v>2</v>
      </c>
      <c r="K44" s="50">
        <f t="shared" si="12"/>
        <v>0</v>
      </c>
      <c r="L44" s="50">
        <f t="shared" si="9"/>
        <v>2</v>
      </c>
      <c r="M44" s="50">
        <f t="shared" si="13"/>
        <v>2.6</v>
      </c>
      <c r="N44" s="50"/>
      <c r="O44" s="50">
        <f t="shared" si="10"/>
        <v>0.7</v>
      </c>
      <c r="P44" s="50">
        <v>4</v>
      </c>
      <c r="Q44" s="50">
        <v>0</v>
      </c>
      <c r="R44" s="50">
        <v>3</v>
      </c>
      <c r="S44" s="50">
        <v>1</v>
      </c>
      <c r="T44" s="50">
        <v>0</v>
      </c>
      <c r="U44" s="50">
        <v>0</v>
      </c>
    </row>
    <row r="45" spans="1:21" x14ac:dyDescent="0.35">
      <c r="A45" s="37">
        <v>13</v>
      </c>
      <c r="B45" s="38" t="s">
        <v>96</v>
      </c>
      <c r="C45" s="39" t="s">
        <v>97</v>
      </c>
      <c r="D45" s="40" t="s">
        <v>56</v>
      </c>
      <c r="E45" s="41">
        <v>4</v>
      </c>
      <c r="F45" s="52">
        <f t="shared" si="11"/>
        <v>50</v>
      </c>
      <c r="G45" s="52">
        <v>16</v>
      </c>
      <c r="H45" s="52">
        <v>20</v>
      </c>
      <c r="I45" s="60">
        <v>14</v>
      </c>
      <c r="J45" s="50">
        <f t="shared" si="8"/>
        <v>1.4</v>
      </c>
      <c r="K45" s="50">
        <f t="shared" si="12"/>
        <v>0.6</v>
      </c>
      <c r="L45" s="50">
        <f t="shared" si="9"/>
        <v>2</v>
      </c>
      <c r="M45" s="50">
        <f t="shared" si="13"/>
        <v>2.8</v>
      </c>
      <c r="N45" s="50"/>
      <c r="O45" s="50">
        <f t="shared" si="10"/>
        <v>1.2</v>
      </c>
      <c r="P45" s="50">
        <v>0</v>
      </c>
      <c r="Q45" s="50">
        <v>4</v>
      </c>
      <c r="R45" s="50">
        <v>4</v>
      </c>
      <c r="S45" s="50">
        <v>0</v>
      </c>
      <c r="T45" s="50">
        <v>0</v>
      </c>
      <c r="U45" s="50">
        <v>0</v>
      </c>
    </row>
    <row r="46" spans="1:21" x14ac:dyDescent="0.35">
      <c r="A46" s="37">
        <v>14</v>
      </c>
      <c r="B46" s="38" t="s">
        <v>99</v>
      </c>
      <c r="C46" s="39" t="s">
        <v>100</v>
      </c>
      <c r="D46" s="40" t="s">
        <v>49</v>
      </c>
      <c r="E46" s="41">
        <v>2</v>
      </c>
      <c r="F46" s="52">
        <v>26</v>
      </c>
      <c r="G46" s="52">
        <v>0</v>
      </c>
      <c r="H46" s="52">
        <v>26</v>
      </c>
      <c r="I46" s="60">
        <v>0</v>
      </c>
      <c r="J46" s="50">
        <f t="shared" si="8"/>
        <v>1</v>
      </c>
      <c r="K46" s="50">
        <f t="shared" si="12"/>
        <v>0</v>
      </c>
      <c r="L46" s="50">
        <f t="shared" si="9"/>
        <v>1</v>
      </c>
      <c r="M46" s="50">
        <f t="shared" si="13"/>
        <v>2</v>
      </c>
      <c r="N46" s="50"/>
      <c r="O46" s="50">
        <f t="shared" si="10"/>
        <v>0</v>
      </c>
      <c r="P46" s="50">
        <v>2</v>
      </c>
      <c r="Q46" s="50">
        <v>0</v>
      </c>
      <c r="R46" s="50">
        <v>0</v>
      </c>
      <c r="S46" s="50">
        <v>0</v>
      </c>
      <c r="T46" s="50">
        <v>2</v>
      </c>
      <c r="U46" s="50">
        <v>0</v>
      </c>
    </row>
    <row r="47" spans="1:21" x14ac:dyDescent="0.35">
      <c r="A47" s="37">
        <v>15</v>
      </c>
      <c r="B47" s="38" t="s">
        <v>102</v>
      </c>
      <c r="C47" s="39" t="s">
        <v>103</v>
      </c>
      <c r="D47" s="40" t="s">
        <v>56</v>
      </c>
      <c r="E47" s="41">
        <v>6</v>
      </c>
      <c r="F47" s="52">
        <f>SUM(G47:I47)</f>
        <v>82</v>
      </c>
      <c r="G47" s="52">
        <v>32</v>
      </c>
      <c r="H47" s="52">
        <v>36</v>
      </c>
      <c r="I47" s="60">
        <v>14</v>
      </c>
      <c r="J47" s="50">
        <f>ROUND((G47+H47)/25,1)</f>
        <v>2.7</v>
      </c>
      <c r="K47" s="50">
        <f>ROUND(I47/25,1)</f>
        <v>0.6</v>
      </c>
      <c r="L47" s="50">
        <f>IF(E47-J47-K47&lt;0,0,E47-J47-K47)</f>
        <v>2.6999999999999997</v>
      </c>
      <c r="M47" s="50">
        <f>IF(ROUND((H47+I47)/25,1)+ROUND((H47+I47)/F47*L47,1)&gt;E47,E47,ROUND((H47+I47)/25,1)+ROUND((H47+I47)/F47*L47,1))</f>
        <v>3.6</v>
      </c>
      <c r="N47" s="50"/>
      <c r="O47" s="50">
        <f>ROUND(((G47+I47)/25),1)</f>
        <v>1.8</v>
      </c>
      <c r="P47" s="50">
        <v>0</v>
      </c>
      <c r="Q47" s="50">
        <v>6</v>
      </c>
      <c r="R47" s="50">
        <v>5</v>
      </c>
      <c r="S47" s="50">
        <v>1</v>
      </c>
      <c r="T47" s="50">
        <v>0</v>
      </c>
      <c r="U47" s="50">
        <v>0</v>
      </c>
    </row>
    <row r="48" spans="1:21" x14ac:dyDescent="0.35">
      <c r="A48" s="37">
        <v>16</v>
      </c>
      <c r="B48" s="38" t="s">
        <v>285</v>
      </c>
      <c r="C48" s="39" t="s">
        <v>98</v>
      </c>
      <c r="D48" s="40" t="s">
        <v>49</v>
      </c>
      <c r="E48" s="41">
        <v>3</v>
      </c>
      <c r="F48" s="52">
        <f>SUM(G48:I48)</f>
        <v>44</v>
      </c>
      <c r="G48" s="52">
        <v>16</v>
      </c>
      <c r="H48" s="52">
        <v>28</v>
      </c>
      <c r="I48" s="60">
        <v>0</v>
      </c>
      <c r="J48" s="50">
        <f>ROUND((G48+H48)/25,1)</f>
        <v>1.8</v>
      </c>
      <c r="K48" s="50">
        <f>ROUND(I48/25,1)</f>
        <v>0</v>
      </c>
      <c r="L48" s="50">
        <f>IF(E48-J48-K48&lt;0,0,E48-J48-K48)</f>
        <v>1.2</v>
      </c>
      <c r="M48" s="50">
        <f>IF(ROUND((H48+I48)/25,1)+ROUND((H48+I48)/F48*L48,1)&gt;E48,E48,ROUND((H48+I48)/25,1)+ROUND((H48+I48)/F48*L48,1))</f>
        <v>1.9000000000000001</v>
      </c>
      <c r="N48" s="50"/>
      <c r="O48" s="50">
        <f>ROUND(((G48+I48)/25),1)</f>
        <v>0.6</v>
      </c>
      <c r="P48" s="50">
        <v>3</v>
      </c>
      <c r="Q48" s="50">
        <v>0</v>
      </c>
      <c r="R48" s="50">
        <v>2</v>
      </c>
      <c r="S48" s="50">
        <v>0</v>
      </c>
      <c r="T48" s="50">
        <v>1</v>
      </c>
      <c r="U48" s="50">
        <v>0</v>
      </c>
    </row>
    <row r="49" spans="1:21" x14ac:dyDescent="0.35">
      <c r="A49" s="37">
        <v>17</v>
      </c>
      <c r="B49" s="54" t="s">
        <v>105</v>
      </c>
      <c r="C49" s="55" t="s">
        <v>106</v>
      </c>
      <c r="D49" s="56" t="s">
        <v>56</v>
      </c>
      <c r="E49" s="57">
        <v>3</v>
      </c>
      <c r="F49" s="52">
        <f t="shared" si="11"/>
        <v>44</v>
      </c>
      <c r="G49" s="52">
        <v>16</v>
      </c>
      <c r="H49" s="52">
        <v>28</v>
      </c>
      <c r="I49" s="60">
        <v>0</v>
      </c>
      <c r="J49" s="50">
        <f t="shared" si="8"/>
        <v>1.8</v>
      </c>
      <c r="K49" s="50">
        <f t="shared" si="12"/>
        <v>0</v>
      </c>
      <c r="L49" s="50">
        <f t="shared" si="9"/>
        <v>1.2</v>
      </c>
      <c r="M49" s="50">
        <f t="shared" si="13"/>
        <v>1.9000000000000001</v>
      </c>
      <c r="N49" s="50"/>
      <c r="O49" s="50">
        <f t="shared" si="10"/>
        <v>0.6</v>
      </c>
      <c r="P49" s="50">
        <v>3</v>
      </c>
      <c r="Q49" s="50">
        <v>0</v>
      </c>
      <c r="R49" s="50">
        <v>3</v>
      </c>
      <c r="S49" s="50">
        <v>0</v>
      </c>
      <c r="T49" s="50">
        <v>0</v>
      </c>
      <c r="U49" s="50">
        <v>0</v>
      </c>
    </row>
    <row r="50" spans="1:21" ht="20" x14ac:dyDescent="0.35">
      <c r="A50" s="37">
        <v>18</v>
      </c>
      <c r="B50" s="38" t="s">
        <v>107</v>
      </c>
      <c r="C50" s="61" t="s">
        <v>108</v>
      </c>
      <c r="D50" s="40" t="s">
        <v>49</v>
      </c>
      <c r="E50" s="41">
        <v>6</v>
      </c>
      <c r="F50" s="52">
        <f t="shared" si="11"/>
        <v>80</v>
      </c>
      <c r="G50" s="52">
        <v>30</v>
      </c>
      <c r="H50" s="52">
        <v>36</v>
      </c>
      <c r="I50" s="60">
        <v>14</v>
      </c>
      <c r="J50" s="50">
        <f t="shared" si="8"/>
        <v>2.6</v>
      </c>
      <c r="K50" s="50">
        <f t="shared" si="12"/>
        <v>0.6</v>
      </c>
      <c r="L50" s="50">
        <f t="shared" si="9"/>
        <v>2.8</v>
      </c>
      <c r="M50" s="50">
        <f t="shared" si="13"/>
        <v>3.8</v>
      </c>
      <c r="N50" s="50"/>
      <c r="O50" s="50">
        <f t="shared" si="10"/>
        <v>1.8</v>
      </c>
      <c r="P50" s="50">
        <v>6</v>
      </c>
      <c r="Q50" s="50">
        <v>0</v>
      </c>
      <c r="R50" s="50">
        <v>3</v>
      </c>
      <c r="S50" s="50">
        <v>3</v>
      </c>
      <c r="T50" s="50">
        <v>0</v>
      </c>
      <c r="U50" s="50">
        <v>0</v>
      </c>
    </row>
    <row r="51" spans="1:21" x14ac:dyDescent="0.35">
      <c r="A51" s="37">
        <v>19</v>
      </c>
      <c r="B51" s="38" t="s">
        <v>109</v>
      </c>
      <c r="C51" s="39" t="s">
        <v>110</v>
      </c>
      <c r="D51" s="40" t="s">
        <v>49</v>
      </c>
      <c r="E51" s="41">
        <v>2</v>
      </c>
      <c r="F51" s="52">
        <v>26</v>
      </c>
      <c r="G51" s="52">
        <v>0</v>
      </c>
      <c r="H51" s="52">
        <v>26</v>
      </c>
      <c r="I51" s="60">
        <v>0</v>
      </c>
      <c r="J51" s="50">
        <f t="shared" si="8"/>
        <v>1</v>
      </c>
      <c r="K51" s="50">
        <f t="shared" si="12"/>
        <v>0</v>
      </c>
      <c r="L51" s="50">
        <f t="shared" si="9"/>
        <v>1</v>
      </c>
      <c r="M51" s="50">
        <f t="shared" si="13"/>
        <v>2</v>
      </c>
      <c r="N51" s="50"/>
      <c r="O51" s="50">
        <f t="shared" si="10"/>
        <v>0</v>
      </c>
      <c r="P51" s="50">
        <v>2</v>
      </c>
      <c r="Q51" s="50">
        <v>0</v>
      </c>
      <c r="R51" s="50">
        <v>2</v>
      </c>
      <c r="S51" s="50">
        <v>0</v>
      </c>
      <c r="T51" s="50">
        <v>0</v>
      </c>
      <c r="U51" s="50">
        <v>0</v>
      </c>
    </row>
    <row r="52" spans="1:21" x14ac:dyDescent="0.35">
      <c r="A52" s="37">
        <v>20</v>
      </c>
      <c r="B52" s="38" t="s">
        <v>286</v>
      </c>
      <c r="C52" s="39" t="s">
        <v>267</v>
      </c>
      <c r="D52" s="40" t="s">
        <v>47</v>
      </c>
      <c r="E52" s="41">
        <v>3</v>
      </c>
      <c r="F52" s="52">
        <v>40</v>
      </c>
      <c r="G52" s="52">
        <v>0</v>
      </c>
      <c r="H52" s="52">
        <v>40</v>
      </c>
      <c r="I52" s="60">
        <v>0</v>
      </c>
      <c r="J52" s="50">
        <f>ROUND((G52+H52)/25,1)</f>
        <v>1.6</v>
      </c>
      <c r="K52" s="50">
        <f>ROUND(I52/25,1)</f>
        <v>0</v>
      </c>
      <c r="L52" s="50">
        <f>IF(E52-J52-K52&lt;0,0,E52-J52-K52)</f>
        <v>1.4</v>
      </c>
      <c r="M52" s="50">
        <f>IF(ROUND((H52+I52)/25,1)+ROUND((H52+I52)/F52*L52,1)&gt;E52,E52,ROUND((H52+I52)/25,1)+ROUND((H52+I52)/F52*L52,1))</f>
        <v>3</v>
      </c>
      <c r="N52" s="50"/>
      <c r="O52" s="50">
        <f>ROUND(((G52+I52)/25),1)</f>
        <v>0</v>
      </c>
      <c r="P52" s="50">
        <v>3</v>
      </c>
      <c r="Q52" s="50">
        <v>0</v>
      </c>
      <c r="R52" s="50">
        <v>0</v>
      </c>
      <c r="S52" s="50">
        <v>0</v>
      </c>
      <c r="T52" s="50">
        <v>3</v>
      </c>
      <c r="U52" s="50">
        <v>0</v>
      </c>
    </row>
    <row r="53" spans="1:21" ht="20" x14ac:dyDescent="0.35">
      <c r="A53" s="25">
        <v>21</v>
      </c>
      <c r="B53" s="64" t="s">
        <v>111</v>
      </c>
      <c r="C53" s="65" t="s">
        <v>112</v>
      </c>
      <c r="D53" s="66" t="s">
        <v>49</v>
      </c>
      <c r="E53" s="41">
        <v>3</v>
      </c>
      <c r="F53" s="52">
        <v>40</v>
      </c>
      <c r="G53" s="52">
        <v>16</v>
      </c>
      <c r="H53" s="52">
        <v>28</v>
      </c>
      <c r="I53" s="60">
        <v>0</v>
      </c>
      <c r="J53" s="50">
        <f t="shared" si="8"/>
        <v>1.8</v>
      </c>
      <c r="K53" s="50">
        <f t="shared" si="12"/>
        <v>0</v>
      </c>
      <c r="L53" s="50">
        <f t="shared" si="9"/>
        <v>1.2</v>
      </c>
      <c r="M53" s="50">
        <f t="shared" si="13"/>
        <v>1.9000000000000001</v>
      </c>
      <c r="N53" s="50"/>
      <c r="O53" s="50">
        <f t="shared" si="10"/>
        <v>0.6</v>
      </c>
      <c r="P53" s="50">
        <v>3</v>
      </c>
      <c r="Q53" s="50">
        <v>0</v>
      </c>
      <c r="R53" s="50">
        <v>2</v>
      </c>
      <c r="S53" s="50">
        <v>1</v>
      </c>
      <c r="T53" s="50">
        <v>0</v>
      </c>
      <c r="U53" s="50">
        <v>0</v>
      </c>
    </row>
    <row r="54" spans="1:21" x14ac:dyDescent="0.35">
      <c r="A54" s="25">
        <v>22</v>
      </c>
      <c r="B54" s="31" t="s">
        <v>113</v>
      </c>
      <c r="C54" s="67" t="s">
        <v>114</v>
      </c>
      <c r="D54" s="66" t="s">
        <v>56</v>
      </c>
      <c r="E54" s="41">
        <v>4</v>
      </c>
      <c r="F54" s="52">
        <f t="shared" ref="F54:F72" si="14">SUM(G54:I54)</f>
        <v>50</v>
      </c>
      <c r="G54" s="52">
        <v>16</v>
      </c>
      <c r="H54" s="52">
        <v>20</v>
      </c>
      <c r="I54" s="60">
        <v>14</v>
      </c>
      <c r="J54" s="50">
        <f t="shared" si="8"/>
        <v>1.4</v>
      </c>
      <c r="K54" s="50">
        <f t="shared" si="12"/>
        <v>0.6</v>
      </c>
      <c r="L54" s="50">
        <f t="shared" si="9"/>
        <v>2</v>
      </c>
      <c r="M54" s="50">
        <f t="shared" si="13"/>
        <v>2.8</v>
      </c>
      <c r="N54" s="50"/>
      <c r="O54" s="50">
        <f t="shared" si="10"/>
        <v>1.2</v>
      </c>
      <c r="P54" s="50">
        <v>4</v>
      </c>
      <c r="Q54" s="50">
        <v>0</v>
      </c>
      <c r="R54" s="50">
        <v>4</v>
      </c>
      <c r="S54" s="50">
        <v>0</v>
      </c>
      <c r="T54" s="50">
        <v>0</v>
      </c>
      <c r="U54" s="50">
        <v>0</v>
      </c>
    </row>
    <row r="55" spans="1:21" x14ac:dyDescent="0.35">
      <c r="A55" s="25">
        <v>23</v>
      </c>
      <c r="B55" s="31" t="s">
        <v>115</v>
      </c>
      <c r="C55" s="68" t="s">
        <v>116</v>
      </c>
      <c r="D55" s="69" t="s">
        <v>56</v>
      </c>
      <c r="E55" s="41">
        <v>4</v>
      </c>
      <c r="F55" s="52">
        <f t="shared" si="14"/>
        <v>50</v>
      </c>
      <c r="G55" s="52">
        <v>18</v>
      </c>
      <c r="H55" s="52">
        <v>32</v>
      </c>
      <c r="I55" s="60">
        <v>0</v>
      </c>
      <c r="J55" s="50">
        <f t="shared" si="8"/>
        <v>2</v>
      </c>
      <c r="K55" s="50">
        <f t="shared" si="12"/>
        <v>0</v>
      </c>
      <c r="L55" s="50">
        <f t="shared" si="9"/>
        <v>2</v>
      </c>
      <c r="M55" s="50">
        <f t="shared" si="13"/>
        <v>2.6</v>
      </c>
      <c r="N55" s="50"/>
      <c r="O55" s="50">
        <f t="shared" si="10"/>
        <v>0.7</v>
      </c>
      <c r="P55" s="50">
        <v>4</v>
      </c>
      <c r="Q55" s="50">
        <v>0</v>
      </c>
      <c r="R55" s="50">
        <v>4</v>
      </c>
      <c r="S55" s="50">
        <v>0</v>
      </c>
      <c r="T55" s="50">
        <v>0</v>
      </c>
      <c r="U55" s="50">
        <v>0</v>
      </c>
    </row>
    <row r="56" spans="1:21" x14ac:dyDescent="0.35">
      <c r="A56" s="25">
        <v>24</v>
      </c>
      <c r="B56" s="31" t="s">
        <v>117</v>
      </c>
      <c r="C56" s="67" t="s">
        <v>118</v>
      </c>
      <c r="D56" s="66" t="s">
        <v>49</v>
      </c>
      <c r="E56" s="41">
        <v>2</v>
      </c>
      <c r="F56" s="48">
        <v>26</v>
      </c>
      <c r="G56" s="48">
        <v>0</v>
      </c>
      <c r="H56" s="48">
        <v>26</v>
      </c>
      <c r="I56" s="45">
        <v>0</v>
      </c>
      <c r="J56" s="46">
        <f t="shared" si="8"/>
        <v>1</v>
      </c>
      <c r="K56" s="46">
        <f t="shared" si="12"/>
        <v>0</v>
      </c>
      <c r="L56" s="46">
        <f t="shared" si="9"/>
        <v>1</v>
      </c>
      <c r="M56" s="46">
        <f t="shared" si="13"/>
        <v>2</v>
      </c>
      <c r="N56" s="46"/>
      <c r="O56" s="46">
        <f t="shared" si="10"/>
        <v>0</v>
      </c>
      <c r="P56" s="46">
        <v>2</v>
      </c>
      <c r="Q56" s="46">
        <v>0</v>
      </c>
      <c r="R56" s="46">
        <v>2</v>
      </c>
      <c r="S56" s="46">
        <v>0</v>
      </c>
      <c r="T56" s="46">
        <v>0</v>
      </c>
      <c r="U56" s="46">
        <v>0</v>
      </c>
    </row>
    <row r="57" spans="1:21" x14ac:dyDescent="0.35">
      <c r="A57" s="25">
        <v>25</v>
      </c>
      <c r="B57" s="31" t="s">
        <v>119</v>
      </c>
      <c r="C57" s="67" t="s">
        <v>120</v>
      </c>
      <c r="D57" s="66" t="s">
        <v>49</v>
      </c>
      <c r="E57" s="41">
        <v>2</v>
      </c>
      <c r="F57" s="48">
        <v>26</v>
      </c>
      <c r="G57" s="48">
        <v>0</v>
      </c>
      <c r="H57" s="48">
        <v>26</v>
      </c>
      <c r="I57" s="45">
        <v>0</v>
      </c>
      <c r="J57" s="46">
        <f t="shared" si="8"/>
        <v>1</v>
      </c>
      <c r="K57" s="46">
        <f t="shared" si="12"/>
        <v>0</v>
      </c>
      <c r="L57" s="46">
        <f t="shared" si="9"/>
        <v>1</v>
      </c>
      <c r="M57" s="46">
        <f t="shared" si="13"/>
        <v>2</v>
      </c>
      <c r="N57" s="46"/>
      <c r="O57" s="46">
        <f t="shared" si="10"/>
        <v>0</v>
      </c>
      <c r="P57" s="46">
        <v>2</v>
      </c>
      <c r="Q57" s="46">
        <v>0</v>
      </c>
      <c r="R57" s="46">
        <v>2</v>
      </c>
      <c r="S57" s="46">
        <v>0</v>
      </c>
      <c r="T57" s="46">
        <v>0</v>
      </c>
      <c r="U57" s="46">
        <v>0</v>
      </c>
    </row>
    <row r="58" spans="1:21" x14ac:dyDescent="0.35">
      <c r="A58" s="25">
        <v>26</v>
      </c>
      <c r="B58" s="31" t="s">
        <v>121</v>
      </c>
      <c r="C58" s="67" t="s">
        <v>122</v>
      </c>
      <c r="D58" s="66" t="s">
        <v>49</v>
      </c>
      <c r="E58" s="41">
        <v>2</v>
      </c>
      <c r="F58" s="48">
        <v>26</v>
      </c>
      <c r="G58" s="48">
        <v>0</v>
      </c>
      <c r="H58" s="48">
        <v>26</v>
      </c>
      <c r="I58" s="45">
        <v>0</v>
      </c>
      <c r="J58" s="46">
        <f t="shared" si="8"/>
        <v>1</v>
      </c>
      <c r="K58" s="46">
        <f t="shared" si="12"/>
        <v>0</v>
      </c>
      <c r="L58" s="46">
        <f t="shared" si="9"/>
        <v>1</v>
      </c>
      <c r="M58" s="46">
        <f t="shared" si="13"/>
        <v>2</v>
      </c>
      <c r="N58" s="46"/>
      <c r="O58" s="46">
        <f t="shared" si="10"/>
        <v>0</v>
      </c>
      <c r="P58" s="46">
        <v>2</v>
      </c>
      <c r="Q58" s="46">
        <v>0</v>
      </c>
      <c r="R58" s="46">
        <v>2</v>
      </c>
      <c r="S58" s="46">
        <v>0</v>
      </c>
      <c r="T58" s="46">
        <v>0</v>
      </c>
      <c r="U58" s="46">
        <v>0</v>
      </c>
    </row>
    <row r="59" spans="1:21" x14ac:dyDescent="0.35">
      <c r="A59" s="37">
        <v>27</v>
      </c>
      <c r="B59" s="38" t="s">
        <v>287</v>
      </c>
      <c r="C59" s="58" t="s">
        <v>101</v>
      </c>
      <c r="D59" s="59" t="s">
        <v>49</v>
      </c>
      <c r="E59" s="41">
        <v>2</v>
      </c>
      <c r="F59" s="52">
        <v>26</v>
      </c>
      <c r="G59" s="52">
        <v>0</v>
      </c>
      <c r="H59" s="52">
        <v>26</v>
      </c>
      <c r="I59" s="60">
        <v>0</v>
      </c>
      <c r="J59" s="50">
        <f>ROUND((G59+H59)/25,1)</f>
        <v>1</v>
      </c>
      <c r="K59" s="50">
        <f>ROUND(I59/25,1)</f>
        <v>0</v>
      </c>
      <c r="L59" s="50">
        <f>IF(E59-J59-K59&lt;0,0,E59-J59-K59)</f>
        <v>1</v>
      </c>
      <c r="M59" s="50">
        <f>IF(ROUND((H59+I59)/25,1)+ROUND((H59+I59)/F59*L59,1)&gt;E59,E59,ROUND((H59+I59)/25,1)+ROUND((H59+I59)/F59*L59,1))</f>
        <v>2</v>
      </c>
      <c r="N59" s="50"/>
      <c r="O59" s="50">
        <f>ROUND(((G59+I59)/25),1)</f>
        <v>0</v>
      </c>
      <c r="P59" s="50">
        <v>2</v>
      </c>
      <c r="Q59" s="50">
        <v>0</v>
      </c>
      <c r="R59" s="50">
        <v>2</v>
      </c>
      <c r="S59" s="50">
        <v>0</v>
      </c>
      <c r="T59" s="50">
        <v>0</v>
      </c>
      <c r="U59" s="50">
        <v>0</v>
      </c>
    </row>
    <row r="60" spans="1:21" x14ac:dyDescent="0.35">
      <c r="A60" s="25">
        <v>28</v>
      </c>
      <c r="B60" s="31" t="s">
        <v>123</v>
      </c>
      <c r="C60" s="67" t="s">
        <v>124</v>
      </c>
      <c r="D60" s="66" t="s">
        <v>56</v>
      </c>
      <c r="E60" s="41">
        <v>3</v>
      </c>
      <c r="F60" s="48">
        <v>40</v>
      </c>
      <c r="G60" s="48">
        <v>16</v>
      </c>
      <c r="H60" s="48">
        <v>28</v>
      </c>
      <c r="I60" s="45">
        <v>0</v>
      </c>
      <c r="J60" s="46">
        <f t="shared" si="8"/>
        <v>1.8</v>
      </c>
      <c r="K60" s="46">
        <f t="shared" si="12"/>
        <v>0</v>
      </c>
      <c r="L60" s="46">
        <f t="shared" si="9"/>
        <v>1.2</v>
      </c>
      <c r="M60" s="46">
        <f t="shared" si="13"/>
        <v>1.9000000000000001</v>
      </c>
      <c r="N60" s="46"/>
      <c r="O60" s="46">
        <f t="shared" si="10"/>
        <v>0.6</v>
      </c>
      <c r="P60" s="46">
        <v>3</v>
      </c>
      <c r="Q60" s="46">
        <v>0</v>
      </c>
      <c r="R60" s="46">
        <v>2</v>
      </c>
      <c r="S60" s="46">
        <v>1</v>
      </c>
      <c r="T60" s="46">
        <v>0</v>
      </c>
      <c r="U60" s="46">
        <v>0</v>
      </c>
    </row>
    <row r="61" spans="1:21" x14ac:dyDescent="0.35">
      <c r="A61" s="25">
        <v>29</v>
      </c>
      <c r="B61" s="31" t="s">
        <v>125</v>
      </c>
      <c r="C61" s="67" t="s">
        <v>126</v>
      </c>
      <c r="D61" s="66" t="s">
        <v>56</v>
      </c>
      <c r="E61" s="41">
        <v>3</v>
      </c>
      <c r="F61" s="48">
        <f t="shared" si="14"/>
        <v>44</v>
      </c>
      <c r="G61" s="48">
        <v>16</v>
      </c>
      <c r="H61" s="48">
        <v>28</v>
      </c>
      <c r="I61" s="45">
        <v>0</v>
      </c>
      <c r="J61" s="46">
        <f t="shared" si="8"/>
        <v>1.8</v>
      </c>
      <c r="K61" s="46">
        <f t="shared" si="12"/>
        <v>0</v>
      </c>
      <c r="L61" s="46">
        <f t="shared" si="9"/>
        <v>1.2</v>
      </c>
      <c r="M61" s="46">
        <f t="shared" si="13"/>
        <v>1.9000000000000001</v>
      </c>
      <c r="N61" s="46"/>
      <c r="O61" s="46">
        <f t="shared" si="10"/>
        <v>0.6</v>
      </c>
      <c r="P61" s="46">
        <v>3</v>
      </c>
      <c r="Q61" s="46">
        <v>0</v>
      </c>
      <c r="R61" s="46">
        <v>2</v>
      </c>
      <c r="S61" s="46">
        <v>1</v>
      </c>
      <c r="T61" s="46">
        <v>0</v>
      </c>
      <c r="U61" s="46">
        <v>0</v>
      </c>
    </row>
    <row r="62" spans="1:21" x14ac:dyDescent="0.35">
      <c r="A62" s="25">
        <v>30</v>
      </c>
      <c r="B62" s="31" t="s">
        <v>127</v>
      </c>
      <c r="C62" s="67" t="s">
        <v>128</v>
      </c>
      <c r="D62" s="66" t="s">
        <v>56</v>
      </c>
      <c r="E62" s="41">
        <v>6</v>
      </c>
      <c r="F62" s="48">
        <f t="shared" si="14"/>
        <v>72</v>
      </c>
      <c r="G62" s="48">
        <v>32</v>
      </c>
      <c r="H62" s="48">
        <v>40</v>
      </c>
      <c r="I62" s="45">
        <v>0</v>
      </c>
      <c r="J62" s="46">
        <f t="shared" si="8"/>
        <v>2.9</v>
      </c>
      <c r="K62" s="46">
        <f t="shared" si="12"/>
        <v>0</v>
      </c>
      <c r="L62" s="46">
        <f t="shared" si="9"/>
        <v>3.1</v>
      </c>
      <c r="M62" s="46">
        <f t="shared" si="13"/>
        <v>3.3</v>
      </c>
      <c r="N62" s="46"/>
      <c r="O62" s="46">
        <f t="shared" si="10"/>
        <v>1.3</v>
      </c>
      <c r="P62" s="46">
        <v>6</v>
      </c>
      <c r="Q62" s="46">
        <v>0</v>
      </c>
      <c r="R62" s="46">
        <v>6</v>
      </c>
      <c r="S62" s="46">
        <v>0</v>
      </c>
      <c r="T62" s="46">
        <v>0</v>
      </c>
      <c r="U62" s="46">
        <v>0</v>
      </c>
    </row>
    <row r="63" spans="1:21" x14ac:dyDescent="0.35">
      <c r="A63" s="25">
        <v>31</v>
      </c>
      <c r="B63" s="31" t="s">
        <v>129</v>
      </c>
      <c r="C63" s="67" t="s">
        <v>130</v>
      </c>
      <c r="D63" s="66" t="s">
        <v>49</v>
      </c>
      <c r="E63" s="41">
        <v>3</v>
      </c>
      <c r="F63" s="48">
        <f t="shared" si="14"/>
        <v>44</v>
      </c>
      <c r="G63" s="48">
        <v>16</v>
      </c>
      <c r="H63" s="48">
        <v>28</v>
      </c>
      <c r="I63" s="45">
        <v>0</v>
      </c>
      <c r="J63" s="46">
        <f t="shared" si="8"/>
        <v>1.8</v>
      </c>
      <c r="K63" s="46">
        <f t="shared" si="12"/>
        <v>0</v>
      </c>
      <c r="L63" s="46">
        <f t="shared" si="9"/>
        <v>1.2</v>
      </c>
      <c r="M63" s="46">
        <f t="shared" si="13"/>
        <v>1.9000000000000001</v>
      </c>
      <c r="N63" s="46"/>
      <c r="O63" s="46">
        <f t="shared" si="10"/>
        <v>0.6</v>
      </c>
      <c r="P63" s="46">
        <v>3</v>
      </c>
      <c r="Q63" s="46">
        <v>0</v>
      </c>
      <c r="R63" s="46">
        <v>3</v>
      </c>
      <c r="S63" s="46">
        <v>0</v>
      </c>
      <c r="T63" s="46">
        <v>0</v>
      </c>
      <c r="U63" s="46">
        <v>0</v>
      </c>
    </row>
    <row r="64" spans="1:21" x14ac:dyDescent="0.35">
      <c r="A64" s="25">
        <v>32</v>
      </c>
      <c r="B64" s="31" t="s">
        <v>131</v>
      </c>
      <c r="C64" s="67" t="s">
        <v>132</v>
      </c>
      <c r="D64" s="66" t="s">
        <v>49</v>
      </c>
      <c r="E64" s="41">
        <v>3</v>
      </c>
      <c r="F64" s="48">
        <f t="shared" si="14"/>
        <v>44</v>
      </c>
      <c r="G64" s="48">
        <v>16</v>
      </c>
      <c r="H64" s="48">
        <v>28</v>
      </c>
      <c r="I64" s="45">
        <v>0</v>
      </c>
      <c r="J64" s="46">
        <f t="shared" si="8"/>
        <v>1.8</v>
      </c>
      <c r="K64" s="46">
        <f t="shared" si="12"/>
        <v>0</v>
      </c>
      <c r="L64" s="46">
        <f t="shared" si="9"/>
        <v>1.2</v>
      </c>
      <c r="M64" s="46">
        <f t="shared" si="13"/>
        <v>1.9000000000000001</v>
      </c>
      <c r="N64" s="46"/>
      <c r="O64" s="46">
        <f t="shared" si="10"/>
        <v>0.6</v>
      </c>
      <c r="P64" s="46">
        <v>3</v>
      </c>
      <c r="Q64" s="46">
        <v>0</v>
      </c>
      <c r="R64" s="50">
        <v>3</v>
      </c>
      <c r="S64" s="50">
        <v>0</v>
      </c>
      <c r="T64" s="50">
        <v>0</v>
      </c>
      <c r="U64" s="50">
        <v>0</v>
      </c>
    </row>
    <row r="65" spans="1:21" x14ac:dyDescent="0.35">
      <c r="A65" s="37">
        <v>33</v>
      </c>
      <c r="B65" s="38" t="s">
        <v>288</v>
      </c>
      <c r="C65" s="39" t="s">
        <v>104</v>
      </c>
      <c r="D65" s="40" t="s">
        <v>49</v>
      </c>
      <c r="E65" s="41">
        <v>2</v>
      </c>
      <c r="F65" s="52">
        <f>SUM(G65:I65)</f>
        <v>26</v>
      </c>
      <c r="G65" s="52">
        <v>0</v>
      </c>
      <c r="H65" s="52">
        <v>26</v>
      </c>
      <c r="I65" s="60">
        <v>0</v>
      </c>
      <c r="J65" s="50">
        <f>ROUND((G65+H65)/25,1)</f>
        <v>1</v>
      </c>
      <c r="K65" s="50">
        <f>ROUND(I65/25,1)</f>
        <v>0</v>
      </c>
      <c r="L65" s="50">
        <f>IF(E65-J65-K65&lt;0,0,E65-J65-K65)</f>
        <v>1</v>
      </c>
      <c r="M65" s="50">
        <f>IF(ROUND((H65+I65)/25,1)+ROUND((H65+I65)/F65*L65,1)&gt;E65,E65,ROUND((H65+I65)/25,1)+ROUND((H65+I65)/F65*L65,1))</f>
        <v>2</v>
      </c>
      <c r="N65" s="50"/>
      <c r="O65" s="50">
        <f>ROUND(((G65+I65)/25),1)</f>
        <v>0</v>
      </c>
      <c r="P65" s="50">
        <v>2</v>
      </c>
      <c r="Q65" s="50">
        <v>0</v>
      </c>
      <c r="R65" s="50">
        <v>2</v>
      </c>
      <c r="S65" s="50">
        <v>0</v>
      </c>
      <c r="T65" s="50">
        <v>0</v>
      </c>
      <c r="U65" s="50">
        <v>0</v>
      </c>
    </row>
    <row r="66" spans="1:21" x14ac:dyDescent="0.35">
      <c r="A66" s="25">
        <v>34</v>
      </c>
      <c r="B66" s="31" t="s">
        <v>133</v>
      </c>
      <c r="C66" s="67" t="s">
        <v>134</v>
      </c>
      <c r="D66" s="66" t="s">
        <v>56</v>
      </c>
      <c r="E66" s="41">
        <v>3</v>
      </c>
      <c r="F66" s="48">
        <f t="shared" si="14"/>
        <v>44</v>
      </c>
      <c r="G66" s="48">
        <v>16</v>
      </c>
      <c r="H66" s="48">
        <v>28</v>
      </c>
      <c r="I66" s="45">
        <v>0</v>
      </c>
      <c r="J66" s="46">
        <f t="shared" si="8"/>
        <v>1.8</v>
      </c>
      <c r="K66" s="46">
        <f t="shared" si="12"/>
        <v>0</v>
      </c>
      <c r="L66" s="46">
        <f t="shared" si="9"/>
        <v>1.2</v>
      </c>
      <c r="M66" s="46">
        <f t="shared" si="13"/>
        <v>1.9000000000000001</v>
      </c>
      <c r="N66" s="46"/>
      <c r="O66" s="46">
        <f t="shared" si="10"/>
        <v>0.6</v>
      </c>
      <c r="P66" s="46">
        <v>3</v>
      </c>
      <c r="Q66" s="46">
        <v>0</v>
      </c>
      <c r="R66" s="46">
        <v>2</v>
      </c>
      <c r="S66" s="46">
        <v>0</v>
      </c>
      <c r="T66" s="46">
        <v>0</v>
      </c>
      <c r="U66" s="46">
        <v>1</v>
      </c>
    </row>
    <row r="67" spans="1:21" x14ac:dyDescent="0.35">
      <c r="A67" s="25">
        <v>35</v>
      </c>
      <c r="B67" s="31" t="s">
        <v>135</v>
      </c>
      <c r="C67" s="67" t="s">
        <v>136</v>
      </c>
      <c r="D67" s="66" t="s">
        <v>56</v>
      </c>
      <c r="E67" s="41">
        <v>4</v>
      </c>
      <c r="F67" s="48">
        <f t="shared" si="14"/>
        <v>50</v>
      </c>
      <c r="G67" s="48">
        <v>18</v>
      </c>
      <c r="H67" s="48">
        <v>32</v>
      </c>
      <c r="I67" s="45">
        <v>0</v>
      </c>
      <c r="J67" s="46">
        <f t="shared" si="8"/>
        <v>2</v>
      </c>
      <c r="K67" s="46">
        <f t="shared" si="12"/>
        <v>0</v>
      </c>
      <c r="L67" s="46">
        <f t="shared" si="9"/>
        <v>2</v>
      </c>
      <c r="M67" s="46">
        <f t="shared" si="13"/>
        <v>2.6</v>
      </c>
      <c r="N67" s="46"/>
      <c r="O67" s="46">
        <f t="shared" si="10"/>
        <v>0.7</v>
      </c>
      <c r="P67" s="46">
        <v>4</v>
      </c>
      <c r="Q67" s="46">
        <v>0</v>
      </c>
      <c r="R67" s="46">
        <v>3</v>
      </c>
      <c r="S67" s="46">
        <v>0</v>
      </c>
      <c r="T67" s="46">
        <v>1</v>
      </c>
      <c r="U67" s="46">
        <v>0</v>
      </c>
    </row>
    <row r="68" spans="1:21" x14ac:dyDescent="0.35">
      <c r="A68" s="25">
        <v>36</v>
      </c>
      <c r="B68" s="31" t="s">
        <v>137</v>
      </c>
      <c r="C68" s="67" t="s">
        <v>138</v>
      </c>
      <c r="D68" s="66" t="s">
        <v>49</v>
      </c>
      <c r="E68" s="41">
        <v>2</v>
      </c>
      <c r="F68" s="48">
        <v>32</v>
      </c>
      <c r="G68" s="48">
        <v>14</v>
      </c>
      <c r="H68" s="48">
        <v>18</v>
      </c>
      <c r="I68" s="45">
        <v>0</v>
      </c>
      <c r="J68" s="46">
        <f t="shared" si="8"/>
        <v>1.3</v>
      </c>
      <c r="K68" s="46">
        <f t="shared" si="12"/>
        <v>0</v>
      </c>
      <c r="L68" s="46">
        <f t="shared" si="9"/>
        <v>0.7</v>
      </c>
      <c r="M68" s="46">
        <f t="shared" si="13"/>
        <v>1.1000000000000001</v>
      </c>
      <c r="N68" s="46"/>
      <c r="O68" s="46">
        <f t="shared" si="10"/>
        <v>0.6</v>
      </c>
      <c r="P68" s="46">
        <v>2</v>
      </c>
      <c r="Q68" s="46">
        <v>0</v>
      </c>
      <c r="R68" s="46">
        <v>2</v>
      </c>
      <c r="S68" s="46">
        <v>0</v>
      </c>
      <c r="T68" s="46">
        <v>0</v>
      </c>
      <c r="U68" s="46">
        <v>0</v>
      </c>
    </row>
    <row r="69" spans="1:21" x14ac:dyDescent="0.35">
      <c r="A69" s="25">
        <v>37</v>
      </c>
      <c r="B69" s="31" t="s">
        <v>139</v>
      </c>
      <c r="C69" s="67" t="s">
        <v>140</v>
      </c>
      <c r="D69" s="66" t="s">
        <v>49</v>
      </c>
      <c r="E69" s="41">
        <v>5</v>
      </c>
      <c r="F69" s="48">
        <f t="shared" si="14"/>
        <v>60</v>
      </c>
      <c r="G69" s="48">
        <v>16</v>
      </c>
      <c r="H69" s="48">
        <v>44</v>
      </c>
      <c r="I69" s="45">
        <v>0</v>
      </c>
      <c r="J69" s="46">
        <f t="shared" si="8"/>
        <v>2.4</v>
      </c>
      <c r="K69" s="46">
        <f t="shared" si="12"/>
        <v>0</v>
      </c>
      <c r="L69" s="46">
        <f t="shared" si="9"/>
        <v>2.6</v>
      </c>
      <c r="M69" s="46">
        <f t="shared" si="13"/>
        <v>3.7</v>
      </c>
      <c r="N69" s="46"/>
      <c r="O69" s="46">
        <f t="shared" si="10"/>
        <v>0.6</v>
      </c>
      <c r="P69" s="46">
        <v>5</v>
      </c>
      <c r="Q69" s="46">
        <v>0</v>
      </c>
      <c r="R69" s="46">
        <v>5</v>
      </c>
      <c r="S69" s="46">
        <v>0</v>
      </c>
      <c r="T69" s="46">
        <v>0</v>
      </c>
      <c r="U69" s="46">
        <v>0</v>
      </c>
    </row>
    <row r="70" spans="1:21" x14ac:dyDescent="0.35">
      <c r="A70" s="25">
        <v>38</v>
      </c>
      <c r="B70" s="31" t="s">
        <v>141</v>
      </c>
      <c r="C70" s="68" t="s">
        <v>142</v>
      </c>
      <c r="D70" s="69" t="s">
        <v>49</v>
      </c>
      <c r="E70" s="41">
        <v>5</v>
      </c>
      <c r="F70" s="48">
        <f t="shared" si="14"/>
        <v>60</v>
      </c>
      <c r="G70" s="48">
        <v>16</v>
      </c>
      <c r="H70" s="48">
        <v>44</v>
      </c>
      <c r="I70" s="45">
        <v>0</v>
      </c>
      <c r="J70" s="46">
        <f t="shared" si="8"/>
        <v>2.4</v>
      </c>
      <c r="K70" s="46">
        <f t="shared" si="12"/>
        <v>0</v>
      </c>
      <c r="L70" s="46">
        <f t="shared" si="9"/>
        <v>2.6</v>
      </c>
      <c r="M70" s="46">
        <f t="shared" si="13"/>
        <v>3.7</v>
      </c>
      <c r="N70" s="46"/>
      <c r="O70" s="46">
        <f t="shared" si="10"/>
        <v>0.6</v>
      </c>
      <c r="P70" s="46">
        <v>5</v>
      </c>
      <c r="Q70" s="46">
        <v>0</v>
      </c>
      <c r="R70" s="46">
        <v>5</v>
      </c>
      <c r="S70" s="46">
        <v>0</v>
      </c>
      <c r="T70" s="46">
        <v>0</v>
      </c>
      <c r="U70" s="46">
        <v>0</v>
      </c>
    </row>
    <row r="71" spans="1:21" x14ac:dyDescent="0.35">
      <c r="A71" s="25">
        <v>39</v>
      </c>
      <c r="B71" s="31" t="s">
        <v>143</v>
      </c>
      <c r="C71" s="67" t="s">
        <v>144</v>
      </c>
      <c r="D71" s="66" t="s">
        <v>49</v>
      </c>
      <c r="E71" s="41">
        <v>3</v>
      </c>
      <c r="F71" s="48">
        <f t="shared" si="14"/>
        <v>44</v>
      </c>
      <c r="G71" s="48">
        <v>16</v>
      </c>
      <c r="H71" s="48">
        <v>28</v>
      </c>
      <c r="I71" s="45">
        <v>0</v>
      </c>
      <c r="J71" s="46">
        <f t="shared" si="8"/>
        <v>1.8</v>
      </c>
      <c r="K71" s="46">
        <f t="shared" si="12"/>
        <v>0</v>
      </c>
      <c r="L71" s="46">
        <f t="shared" si="9"/>
        <v>1.2</v>
      </c>
      <c r="M71" s="46">
        <f t="shared" si="13"/>
        <v>1.9000000000000001</v>
      </c>
      <c r="N71" s="46"/>
      <c r="O71" s="46">
        <f t="shared" si="10"/>
        <v>0.6</v>
      </c>
      <c r="P71" s="46">
        <v>3</v>
      </c>
      <c r="Q71" s="46">
        <v>0</v>
      </c>
      <c r="R71" s="46">
        <v>3</v>
      </c>
      <c r="S71" s="46">
        <v>0</v>
      </c>
      <c r="T71" s="46">
        <v>0</v>
      </c>
      <c r="U71" s="46">
        <v>0</v>
      </c>
    </row>
    <row r="72" spans="1:21" x14ac:dyDescent="0.35">
      <c r="A72" s="25">
        <v>40</v>
      </c>
      <c r="B72" s="31" t="s">
        <v>145</v>
      </c>
      <c r="C72" s="67" t="s">
        <v>146</v>
      </c>
      <c r="D72" s="66" t="s">
        <v>49</v>
      </c>
      <c r="E72" s="41">
        <v>3</v>
      </c>
      <c r="F72" s="48">
        <f t="shared" si="14"/>
        <v>44</v>
      </c>
      <c r="G72" s="48">
        <v>16</v>
      </c>
      <c r="H72" s="48">
        <v>28</v>
      </c>
      <c r="I72" s="45">
        <v>0</v>
      </c>
      <c r="J72" s="46">
        <f t="shared" si="8"/>
        <v>1.8</v>
      </c>
      <c r="K72" s="46">
        <f t="shared" si="12"/>
        <v>0</v>
      </c>
      <c r="L72" s="46">
        <f t="shared" si="9"/>
        <v>1.2</v>
      </c>
      <c r="M72" s="46">
        <f t="shared" si="13"/>
        <v>1.9000000000000001</v>
      </c>
      <c r="N72" s="46"/>
      <c r="O72" s="46">
        <f t="shared" si="10"/>
        <v>0.6</v>
      </c>
      <c r="P72" s="46">
        <v>3</v>
      </c>
      <c r="Q72" s="46">
        <v>0</v>
      </c>
      <c r="R72" s="46">
        <v>3</v>
      </c>
      <c r="S72" s="46">
        <v>0</v>
      </c>
      <c r="T72" s="46">
        <v>0</v>
      </c>
      <c r="U72" s="46">
        <v>0</v>
      </c>
    </row>
    <row r="73" spans="1:21" x14ac:dyDescent="0.35">
      <c r="A73" s="25">
        <v>41</v>
      </c>
      <c r="B73" s="70" t="s">
        <v>147</v>
      </c>
      <c r="C73" s="71" t="s">
        <v>148</v>
      </c>
      <c r="D73" s="72" t="s">
        <v>49</v>
      </c>
      <c r="E73" s="57">
        <v>2</v>
      </c>
      <c r="F73" s="48">
        <v>26</v>
      </c>
      <c r="G73" s="48">
        <v>0</v>
      </c>
      <c r="H73" s="48">
        <v>26</v>
      </c>
      <c r="I73" s="45">
        <v>0</v>
      </c>
      <c r="J73" s="46">
        <f t="shared" si="8"/>
        <v>1</v>
      </c>
      <c r="K73" s="46">
        <f t="shared" si="12"/>
        <v>0</v>
      </c>
      <c r="L73" s="46">
        <f t="shared" si="9"/>
        <v>1</v>
      </c>
      <c r="M73" s="46">
        <f t="shared" si="13"/>
        <v>2</v>
      </c>
      <c r="N73" s="46"/>
      <c r="O73" s="46">
        <f t="shared" si="10"/>
        <v>0</v>
      </c>
      <c r="P73" s="46">
        <v>2</v>
      </c>
      <c r="Q73" s="46">
        <v>0</v>
      </c>
      <c r="R73" s="46">
        <v>2</v>
      </c>
      <c r="S73" s="46">
        <v>0</v>
      </c>
      <c r="T73" s="46">
        <v>0</v>
      </c>
      <c r="U73" s="46">
        <v>0</v>
      </c>
    </row>
    <row r="74" spans="1:21" ht="20" x14ac:dyDescent="0.35">
      <c r="A74" s="25">
        <v>42</v>
      </c>
      <c r="B74" s="64" t="s">
        <v>149</v>
      </c>
      <c r="C74" s="65" t="s">
        <v>150</v>
      </c>
      <c r="D74" s="66" t="s">
        <v>49</v>
      </c>
      <c r="E74" s="41">
        <v>3</v>
      </c>
      <c r="F74" s="48">
        <v>44</v>
      </c>
      <c r="G74" s="48">
        <v>0</v>
      </c>
      <c r="H74" s="48">
        <v>44</v>
      </c>
      <c r="I74" s="45">
        <v>0</v>
      </c>
      <c r="J74" s="46">
        <f t="shared" si="8"/>
        <v>1.8</v>
      </c>
      <c r="K74" s="46">
        <f t="shared" si="12"/>
        <v>0</v>
      </c>
      <c r="L74" s="46">
        <f t="shared" si="9"/>
        <v>1.2</v>
      </c>
      <c r="M74" s="46">
        <f t="shared" si="13"/>
        <v>3</v>
      </c>
      <c r="N74" s="46"/>
      <c r="O74" s="46">
        <f t="shared" si="10"/>
        <v>0</v>
      </c>
      <c r="P74" s="46">
        <v>3</v>
      </c>
      <c r="Q74" s="46">
        <v>0</v>
      </c>
      <c r="R74" s="46">
        <v>3</v>
      </c>
      <c r="S74" s="46">
        <v>0</v>
      </c>
      <c r="T74" s="46">
        <v>0</v>
      </c>
      <c r="U74" s="46">
        <v>0</v>
      </c>
    </row>
    <row r="75" spans="1:21" ht="20" x14ac:dyDescent="0.35">
      <c r="A75" s="25">
        <v>43</v>
      </c>
      <c r="B75" s="64" t="s">
        <v>151</v>
      </c>
      <c r="C75" s="65" t="s">
        <v>152</v>
      </c>
      <c r="D75" s="66" t="s">
        <v>56</v>
      </c>
      <c r="E75" s="41">
        <v>4</v>
      </c>
      <c r="F75" s="48">
        <v>48</v>
      </c>
      <c r="G75" s="48">
        <v>0</v>
      </c>
      <c r="H75" s="48">
        <v>48</v>
      </c>
      <c r="I75" s="45">
        <v>0</v>
      </c>
      <c r="J75" s="46">
        <f t="shared" si="8"/>
        <v>1.9</v>
      </c>
      <c r="K75" s="46">
        <f t="shared" si="12"/>
        <v>0</v>
      </c>
      <c r="L75" s="46">
        <f t="shared" si="9"/>
        <v>2.1</v>
      </c>
      <c r="M75" s="46">
        <f t="shared" si="13"/>
        <v>4</v>
      </c>
      <c r="N75" s="46"/>
      <c r="O75" s="46">
        <f t="shared" si="10"/>
        <v>0</v>
      </c>
      <c r="P75" s="46">
        <v>4</v>
      </c>
      <c r="Q75" s="46">
        <v>0</v>
      </c>
      <c r="R75" s="46">
        <v>4</v>
      </c>
      <c r="S75" s="46">
        <v>0</v>
      </c>
      <c r="T75" s="46">
        <v>0</v>
      </c>
      <c r="U75" s="46">
        <v>0</v>
      </c>
    </row>
    <row r="76" spans="1:21" ht="20" x14ac:dyDescent="0.35">
      <c r="A76" s="25">
        <v>44</v>
      </c>
      <c r="B76" s="64" t="s">
        <v>153</v>
      </c>
      <c r="C76" s="65" t="s">
        <v>154</v>
      </c>
      <c r="D76" s="66" t="s">
        <v>49</v>
      </c>
      <c r="E76" s="41">
        <v>3</v>
      </c>
      <c r="F76" s="48">
        <f t="shared" ref="F76:F93" si="15">SUM(G76:I76)</f>
        <v>44</v>
      </c>
      <c r="G76" s="48">
        <v>16</v>
      </c>
      <c r="H76" s="48">
        <v>28</v>
      </c>
      <c r="I76" s="45">
        <v>0</v>
      </c>
      <c r="J76" s="46">
        <f t="shared" si="8"/>
        <v>1.8</v>
      </c>
      <c r="K76" s="46">
        <f t="shared" si="12"/>
        <v>0</v>
      </c>
      <c r="L76" s="46">
        <f t="shared" si="9"/>
        <v>1.2</v>
      </c>
      <c r="M76" s="46">
        <f t="shared" si="13"/>
        <v>1.9000000000000001</v>
      </c>
      <c r="N76" s="46"/>
      <c r="O76" s="46">
        <f t="shared" si="10"/>
        <v>0.6</v>
      </c>
      <c r="P76" s="46">
        <v>3</v>
      </c>
      <c r="Q76" s="46">
        <v>0</v>
      </c>
      <c r="R76" s="46">
        <v>3</v>
      </c>
      <c r="S76" s="46">
        <v>0</v>
      </c>
      <c r="T76" s="46">
        <v>0</v>
      </c>
      <c r="U76" s="46">
        <v>0</v>
      </c>
    </row>
    <row r="77" spans="1:21" x14ac:dyDescent="0.35">
      <c r="A77" s="25">
        <v>45</v>
      </c>
      <c r="B77" s="31" t="s">
        <v>155</v>
      </c>
      <c r="C77" s="68" t="s">
        <v>156</v>
      </c>
      <c r="D77" s="69" t="s">
        <v>49</v>
      </c>
      <c r="E77" s="41">
        <v>4</v>
      </c>
      <c r="F77" s="48">
        <f t="shared" si="15"/>
        <v>50</v>
      </c>
      <c r="G77" s="48">
        <v>18</v>
      </c>
      <c r="H77" s="48">
        <v>32</v>
      </c>
      <c r="I77" s="45">
        <v>0</v>
      </c>
      <c r="J77" s="46">
        <f t="shared" si="8"/>
        <v>2</v>
      </c>
      <c r="K77" s="46">
        <f t="shared" si="12"/>
        <v>0</v>
      </c>
      <c r="L77" s="46">
        <f t="shared" si="9"/>
        <v>2</v>
      </c>
      <c r="M77" s="46">
        <f t="shared" si="13"/>
        <v>2.6</v>
      </c>
      <c r="N77" s="46"/>
      <c r="O77" s="46">
        <f t="shared" si="10"/>
        <v>0.7</v>
      </c>
      <c r="P77" s="46">
        <v>4</v>
      </c>
      <c r="Q77" s="46">
        <v>0</v>
      </c>
      <c r="R77" s="46">
        <v>4</v>
      </c>
      <c r="S77" s="46">
        <v>0</v>
      </c>
      <c r="T77" s="46">
        <v>0</v>
      </c>
      <c r="U77" s="46">
        <v>0</v>
      </c>
    </row>
    <row r="78" spans="1:21" x14ac:dyDescent="0.35">
      <c r="A78" s="25">
        <v>46</v>
      </c>
      <c r="B78" s="31" t="s">
        <v>157</v>
      </c>
      <c r="C78" s="67" t="s">
        <v>158</v>
      </c>
      <c r="D78" s="66" t="s">
        <v>49</v>
      </c>
      <c r="E78" s="41">
        <v>5</v>
      </c>
      <c r="F78" s="48">
        <f t="shared" si="15"/>
        <v>60</v>
      </c>
      <c r="G78" s="48">
        <v>0</v>
      </c>
      <c r="H78" s="48">
        <v>46</v>
      </c>
      <c r="I78" s="45">
        <v>14</v>
      </c>
      <c r="J78" s="46">
        <f t="shared" si="8"/>
        <v>1.8</v>
      </c>
      <c r="K78" s="46">
        <f t="shared" si="12"/>
        <v>0.6</v>
      </c>
      <c r="L78" s="46">
        <f t="shared" si="9"/>
        <v>2.6</v>
      </c>
      <c r="M78" s="46">
        <f t="shared" si="13"/>
        <v>5</v>
      </c>
      <c r="N78" s="46"/>
      <c r="O78" s="46">
        <f t="shared" si="10"/>
        <v>0.6</v>
      </c>
      <c r="P78" s="46">
        <v>5</v>
      </c>
      <c r="Q78" s="46">
        <v>0</v>
      </c>
      <c r="R78" s="46">
        <v>5</v>
      </c>
      <c r="S78" s="46">
        <v>0</v>
      </c>
      <c r="T78" s="46">
        <v>0</v>
      </c>
      <c r="U78" s="46">
        <v>0</v>
      </c>
    </row>
    <row r="79" spans="1:21" x14ac:dyDescent="0.35">
      <c r="A79" s="25">
        <v>47</v>
      </c>
      <c r="B79" s="31" t="s">
        <v>159</v>
      </c>
      <c r="C79" s="67" t="s">
        <v>160</v>
      </c>
      <c r="D79" s="66" t="s">
        <v>49</v>
      </c>
      <c r="E79" s="41">
        <v>2</v>
      </c>
      <c r="F79" s="48">
        <v>26</v>
      </c>
      <c r="G79" s="48">
        <v>0</v>
      </c>
      <c r="H79" s="48">
        <v>26</v>
      </c>
      <c r="I79" s="45">
        <v>0</v>
      </c>
      <c r="J79" s="46">
        <f t="shared" si="8"/>
        <v>1</v>
      </c>
      <c r="K79" s="46">
        <f t="shared" si="12"/>
        <v>0</v>
      </c>
      <c r="L79" s="46">
        <f t="shared" si="9"/>
        <v>1</v>
      </c>
      <c r="M79" s="46">
        <f t="shared" si="13"/>
        <v>2</v>
      </c>
      <c r="N79" s="46"/>
      <c r="O79" s="46">
        <f t="shared" si="10"/>
        <v>0</v>
      </c>
      <c r="P79" s="46">
        <v>2</v>
      </c>
      <c r="Q79" s="46">
        <v>0</v>
      </c>
      <c r="R79" s="46">
        <v>1</v>
      </c>
      <c r="S79" s="46">
        <v>0</v>
      </c>
      <c r="T79" s="46">
        <v>1</v>
      </c>
      <c r="U79" s="46">
        <v>0</v>
      </c>
    </row>
    <row r="80" spans="1:21" ht="30" x14ac:dyDescent="0.35">
      <c r="A80" s="25">
        <v>48</v>
      </c>
      <c r="B80" s="31" t="s">
        <v>161</v>
      </c>
      <c r="C80" s="67" t="s">
        <v>162</v>
      </c>
      <c r="D80" s="66" t="s">
        <v>49</v>
      </c>
      <c r="E80" s="41">
        <v>2</v>
      </c>
      <c r="F80" s="48">
        <v>26</v>
      </c>
      <c r="G80" s="48">
        <v>0</v>
      </c>
      <c r="H80" s="48">
        <v>26</v>
      </c>
      <c r="I80" s="45">
        <v>0</v>
      </c>
      <c r="J80" s="46">
        <f t="shared" si="8"/>
        <v>1</v>
      </c>
      <c r="K80" s="46">
        <f t="shared" si="12"/>
        <v>0</v>
      </c>
      <c r="L80" s="46">
        <f t="shared" si="9"/>
        <v>1</v>
      </c>
      <c r="M80" s="46">
        <f t="shared" si="13"/>
        <v>2</v>
      </c>
      <c r="N80" s="46"/>
      <c r="O80" s="46">
        <f t="shared" si="10"/>
        <v>0</v>
      </c>
      <c r="P80" s="46">
        <v>2</v>
      </c>
      <c r="Q80" s="46">
        <v>0</v>
      </c>
      <c r="R80" s="46">
        <v>1</v>
      </c>
      <c r="S80" s="46">
        <v>1</v>
      </c>
      <c r="T80" s="46">
        <v>0</v>
      </c>
      <c r="U80" s="46">
        <v>0</v>
      </c>
    </row>
    <row r="81" spans="1:21" x14ac:dyDescent="0.35">
      <c r="A81" s="25">
        <v>49</v>
      </c>
      <c r="B81" s="31" t="s">
        <v>163</v>
      </c>
      <c r="C81" s="67" t="s">
        <v>164</v>
      </c>
      <c r="D81" s="66" t="s">
        <v>49</v>
      </c>
      <c r="E81" s="41">
        <v>3</v>
      </c>
      <c r="F81" s="48">
        <f t="shared" si="15"/>
        <v>44</v>
      </c>
      <c r="G81" s="48">
        <v>16</v>
      </c>
      <c r="H81" s="48">
        <v>28</v>
      </c>
      <c r="I81" s="45">
        <v>0</v>
      </c>
      <c r="J81" s="46">
        <f t="shared" si="8"/>
        <v>1.8</v>
      </c>
      <c r="K81" s="46">
        <f t="shared" si="12"/>
        <v>0</v>
      </c>
      <c r="L81" s="46">
        <f t="shared" si="9"/>
        <v>1.2</v>
      </c>
      <c r="M81" s="46">
        <f t="shared" si="13"/>
        <v>1.9000000000000001</v>
      </c>
      <c r="N81" s="46"/>
      <c r="O81" s="46">
        <f t="shared" si="10"/>
        <v>0.6</v>
      </c>
      <c r="P81" s="46">
        <v>3</v>
      </c>
      <c r="Q81" s="46">
        <v>0</v>
      </c>
      <c r="R81" s="46">
        <v>2</v>
      </c>
      <c r="S81" s="46">
        <v>1</v>
      </c>
      <c r="T81" s="46">
        <v>0</v>
      </c>
      <c r="U81" s="46">
        <v>0</v>
      </c>
    </row>
    <row r="82" spans="1:21" ht="20" x14ac:dyDescent="0.35">
      <c r="A82" s="25">
        <v>50</v>
      </c>
      <c r="B82" s="73" t="s">
        <v>165</v>
      </c>
      <c r="C82" s="65" t="s">
        <v>166</v>
      </c>
      <c r="D82" s="66" t="s">
        <v>49</v>
      </c>
      <c r="E82" s="41">
        <v>5</v>
      </c>
      <c r="F82" s="48">
        <f t="shared" si="15"/>
        <v>62</v>
      </c>
      <c r="G82" s="48">
        <v>0</v>
      </c>
      <c r="H82" s="48">
        <v>48</v>
      </c>
      <c r="I82" s="45">
        <v>14</v>
      </c>
      <c r="J82" s="46">
        <f t="shared" si="8"/>
        <v>1.9</v>
      </c>
      <c r="K82" s="46">
        <f t="shared" si="12"/>
        <v>0.6</v>
      </c>
      <c r="L82" s="46">
        <f t="shared" si="9"/>
        <v>2.5</v>
      </c>
      <c r="M82" s="46">
        <f t="shared" si="13"/>
        <v>5</v>
      </c>
      <c r="N82" s="46"/>
      <c r="O82" s="46">
        <f t="shared" si="10"/>
        <v>0.6</v>
      </c>
      <c r="P82" s="46">
        <v>5</v>
      </c>
      <c r="Q82" s="46">
        <v>0</v>
      </c>
      <c r="R82" s="50">
        <v>3</v>
      </c>
      <c r="S82" s="50">
        <v>1</v>
      </c>
      <c r="T82" s="50">
        <v>1</v>
      </c>
      <c r="U82" s="50">
        <v>0</v>
      </c>
    </row>
    <row r="83" spans="1:21" x14ac:dyDescent="0.35">
      <c r="A83" s="25">
        <v>51</v>
      </c>
      <c r="B83" s="31" t="s">
        <v>167</v>
      </c>
      <c r="C83" s="67" t="s">
        <v>168</v>
      </c>
      <c r="D83" s="66" t="s">
        <v>56</v>
      </c>
      <c r="E83" s="41">
        <v>3</v>
      </c>
      <c r="F83" s="48">
        <f t="shared" si="15"/>
        <v>44</v>
      </c>
      <c r="G83" s="48">
        <v>16</v>
      </c>
      <c r="H83" s="48">
        <v>28</v>
      </c>
      <c r="I83" s="45">
        <v>0</v>
      </c>
      <c r="J83" s="46">
        <f t="shared" si="8"/>
        <v>1.8</v>
      </c>
      <c r="K83" s="46">
        <f t="shared" si="12"/>
        <v>0</v>
      </c>
      <c r="L83" s="46">
        <f t="shared" si="9"/>
        <v>1.2</v>
      </c>
      <c r="M83" s="46">
        <f t="shared" si="13"/>
        <v>1.9000000000000001</v>
      </c>
      <c r="N83" s="46"/>
      <c r="O83" s="46">
        <f t="shared" si="10"/>
        <v>0.6</v>
      </c>
      <c r="P83" s="46">
        <v>3</v>
      </c>
      <c r="Q83" s="46">
        <v>0</v>
      </c>
      <c r="R83" s="50">
        <v>3</v>
      </c>
      <c r="S83" s="50">
        <v>0</v>
      </c>
      <c r="T83" s="50">
        <v>0</v>
      </c>
      <c r="U83" s="50">
        <v>0</v>
      </c>
    </row>
    <row r="84" spans="1:21" x14ac:dyDescent="0.35">
      <c r="A84" s="25">
        <v>52</v>
      </c>
      <c r="B84" s="31" t="s">
        <v>169</v>
      </c>
      <c r="C84" s="67" t="s">
        <v>170</v>
      </c>
      <c r="D84" s="66" t="s">
        <v>49</v>
      </c>
      <c r="E84" s="41">
        <v>2</v>
      </c>
      <c r="F84" s="48">
        <v>26</v>
      </c>
      <c r="G84" s="48">
        <v>0</v>
      </c>
      <c r="H84" s="48">
        <v>26</v>
      </c>
      <c r="I84" s="45">
        <v>0</v>
      </c>
      <c r="J84" s="46">
        <f t="shared" si="8"/>
        <v>1</v>
      </c>
      <c r="K84" s="46">
        <f t="shared" si="12"/>
        <v>0</v>
      </c>
      <c r="L84" s="46">
        <f t="shared" si="9"/>
        <v>1</v>
      </c>
      <c r="M84" s="46">
        <f t="shared" si="13"/>
        <v>2</v>
      </c>
      <c r="N84" s="46"/>
      <c r="O84" s="46">
        <f t="shared" si="10"/>
        <v>0</v>
      </c>
      <c r="P84" s="46">
        <v>2</v>
      </c>
      <c r="Q84" s="46">
        <v>0</v>
      </c>
      <c r="R84" s="50">
        <v>1</v>
      </c>
      <c r="S84" s="50">
        <v>0</v>
      </c>
      <c r="T84" s="50">
        <v>1</v>
      </c>
      <c r="U84" s="50">
        <v>0</v>
      </c>
    </row>
    <row r="85" spans="1:21" x14ac:dyDescent="0.35">
      <c r="A85" s="25">
        <v>53</v>
      </c>
      <c r="B85" s="31" t="s">
        <v>171</v>
      </c>
      <c r="C85" s="67" t="s">
        <v>172</v>
      </c>
      <c r="D85" s="66" t="s">
        <v>56</v>
      </c>
      <c r="E85" s="41">
        <v>5</v>
      </c>
      <c r="F85" s="48">
        <f t="shared" si="15"/>
        <v>62</v>
      </c>
      <c r="G85" s="48">
        <v>16</v>
      </c>
      <c r="H85" s="48">
        <v>32</v>
      </c>
      <c r="I85" s="45">
        <v>14</v>
      </c>
      <c r="J85" s="46">
        <f t="shared" si="8"/>
        <v>1.9</v>
      </c>
      <c r="K85" s="46">
        <f t="shared" si="12"/>
        <v>0.6</v>
      </c>
      <c r="L85" s="46">
        <f t="shared" si="9"/>
        <v>2.5</v>
      </c>
      <c r="M85" s="46">
        <f t="shared" si="13"/>
        <v>3.7</v>
      </c>
      <c r="N85" s="46"/>
      <c r="O85" s="46">
        <f t="shared" si="10"/>
        <v>1.2</v>
      </c>
      <c r="P85" s="46">
        <v>5</v>
      </c>
      <c r="Q85" s="46">
        <v>0</v>
      </c>
      <c r="R85" s="46">
        <v>5</v>
      </c>
      <c r="S85" s="46">
        <v>0</v>
      </c>
      <c r="T85" s="46">
        <v>0</v>
      </c>
      <c r="U85" s="46">
        <v>0</v>
      </c>
    </row>
    <row r="86" spans="1:21" x14ac:dyDescent="0.35">
      <c r="A86" s="25">
        <v>54</v>
      </c>
      <c r="B86" s="31" t="s">
        <v>173</v>
      </c>
      <c r="C86" s="67" t="s">
        <v>174</v>
      </c>
      <c r="D86" s="66" t="s">
        <v>49</v>
      </c>
      <c r="E86" s="41">
        <v>3</v>
      </c>
      <c r="F86" s="48">
        <f t="shared" si="15"/>
        <v>44</v>
      </c>
      <c r="G86" s="48">
        <v>16</v>
      </c>
      <c r="H86" s="48">
        <v>28</v>
      </c>
      <c r="I86" s="45">
        <v>0</v>
      </c>
      <c r="J86" s="46">
        <f t="shared" si="8"/>
        <v>1.8</v>
      </c>
      <c r="K86" s="46">
        <f t="shared" si="12"/>
        <v>0</v>
      </c>
      <c r="L86" s="46">
        <f t="shared" si="9"/>
        <v>1.2</v>
      </c>
      <c r="M86" s="46">
        <f t="shared" si="13"/>
        <v>1.9000000000000001</v>
      </c>
      <c r="N86" s="46"/>
      <c r="O86" s="46">
        <f t="shared" si="10"/>
        <v>0.6</v>
      </c>
      <c r="P86" s="46">
        <v>3</v>
      </c>
      <c r="Q86" s="46">
        <v>0</v>
      </c>
      <c r="R86" s="46">
        <v>3</v>
      </c>
      <c r="S86" s="46">
        <v>0</v>
      </c>
      <c r="T86" s="46">
        <v>0</v>
      </c>
      <c r="U86" s="46">
        <v>0</v>
      </c>
    </row>
    <row r="87" spans="1:21" x14ac:dyDescent="0.35">
      <c r="A87" s="25">
        <v>55</v>
      </c>
      <c r="B87" s="31" t="s">
        <v>175</v>
      </c>
      <c r="C87" s="67" t="s">
        <v>176</v>
      </c>
      <c r="D87" s="66" t="s">
        <v>49</v>
      </c>
      <c r="E87" s="41">
        <v>3</v>
      </c>
      <c r="F87" s="48">
        <f t="shared" si="15"/>
        <v>44</v>
      </c>
      <c r="G87" s="48">
        <v>16</v>
      </c>
      <c r="H87" s="48">
        <v>28</v>
      </c>
      <c r="I87" s="45">
        <v>0</v>
      </c>
      <c r="J87" s="46">
        <f t="shared" si="8"/>
        <v>1.8</v>
      </c>
      <c r="K87" s="46">
        <f t="shared" si="12"/>
        <v>0</v>
      </c>
      <c r="L87" s="46">
        <f t="shared" si="9"/>
        <v>1.2</v>
      </c>
      <c r="M87" s="46">
        <f t="shared" si="13"/>
        <v>1.9000000000000001</v>
      </c>
      <c r="N87" s="46"/>
      <c r="O87" s="46">
        <f t="shared" si="10"/>
        <v>0.6</v>
      </c>
      <c r="P87" s="46">
        <v>3</v>
      </c>
      <c r="Q87" s="46">
        <v>0</v>
      </c>
      <c r="R87" s="46">
        <v>3</v>
      </c>
      <c r="S87" s="46">
        <v>0</v>
      </c>
      <c r="T87" s="46">
        <v>0</v>
      </c>
      <c r="U87" s="46">
        <v>0</v>
      </c>
    </row>
    <row r="88" spans="1:21" x14ac:dyDescent="0.35">
      <c r="A88" s="25">
        <v>56</v>
      </c>
      <c r="B88" s="31" t="s">
        <v>177</v>
      </c>
      <c r="C88" s="67" t="s">
        <v>178</v>
      </c>
      <c r="D88" s="66" t="s">
        <v>49</v>
      </c>
      <c r="E88" s="41">
        <v>3</v>
      </c>
      <c r="F88" s="48">
        <f t="shared" si="15"/>
        <v>44</v>
      </c>
      <c r="G88" s="48">
        <v>16</v>
      </c>
      <c r="H88" s="48">
        <v>28</v>
      </c>
      <c r="I88" s="45">
        <v>0</v>
      </c>
      <c r="J88" s="46">
        <f t="shared" si="8"/>
        <v>1.8</v>
      </c>
      <c r="K88" s="46">
        <f t="shared" si="12"/>
        <v>0</v>
      </c>
      <c r="L88" s="46">
        <f t="shared" si="9"/>
        <v>1.2</v>
      </c>
      <c r="M88" s="46">
        <f t="shared" si="13"/>
        <v>1.9000000000000001</v>
      </c>
      <c r="N88" s="46"/>
      <c r="O88" s="46">
        <f t="shared" si="10"/>
        <v>0.6</v>
      </c>
      <c r="P88" s="46">
        <v>3</v>
      </c>
      <c r="Q88" s="46">
        <v>0</v>
      </c>
      <c r="R88" s="50">
        <v>2</v>
      </c>
      <c r="S88" s="50">
        <v>0</v>
      </c>
      <c r="T88" s="50">
        <v>1</v>
      </c>
      <c r="U88" s="50">
        <v>0</v>
      </c>
    </row>
    <row r="89" spans="1:21" x14ac:dyDescent="0.35">
      <c r="A89" s="25">
        <v>57</v>
      </c>
      <c r="B89" s="31" t="s">
        <v>179</v>
      </c>
      <c r="C89" s="68" t="s">
        <v>180</v>
      </c>
      <c r="D89" s="69" t="s">
        <v>49</v>
      </c>
      <c r="E89" s="41">
        <v>2</v>
      </c>
      <c r="F89" s="48">
        <v>26</v>
      </c>
      <c r="G89" s="48">
        <v>0</v>
      </c>
      <c r="H89" s="48">
        <v>26</v>
      </c>
      <c r="I89" s="45">
        <v>0</v>
      </c>
      <c r="J89" s="46">
        <f t="shared" si="8"/>
        <v>1</v>
      </c>
      <c r="K89" s="46">
        <f t="shared" si="12"/>
        <v>0</v>
      </c>
      <c r="L89" s="46">
        <f t="shared" si="9"/>
        <v>1</v>
      </c>
      <c r="M89" s="46">
        <f t="shared" si="13"/>
        <v>2</v>
      </c>
      <c r="N89" s="46"/>
      <c r="O89" s="46">
        <f t="shared" si="10"/>
        <v>0</v>
      </c>
      <c r="P89" s="46">
        <v>2</v>
      </c>
      <c r="Q89" s="46">
        <v>0</v>
      </c>
      <c r="R89" s="50">
        <v>1</v>
      </c>
      <c r="S89" s="50">
        <v>0</v>
      </c>
      <c r="T89" s="50">
        <v>1</v>
      </c>
      <c r="U89" s="50">
        <v>0</v>
      </c>
    </row>
    <row r="90" spans="1:21" ht="20" x14ac:dyDescent="0.35">
      <c r="A90" s="25">
        <v>58</v>
      </c>
      <c r="B90" s="31" t="s">
        <v>181</v>
      </c>
      <c r="C90" s="65" t="s">
        <v>182</v>
      </c>
      <c r="D90" s="66" t="s">
        <v>49</v>
      </c>
      <c r="E90" s="41">
        <v>2</v>
      </c>
      <c r="F90" s="48">
        <f t="shared" si="15"/>
        <v>28</v>
      </c>
      <c r="G90" s="48">
        <v>0</v>
      </c>
      <c r="H90" s="48">
        <v>28</v>
      </c>
      <c r="I90" s="45">
        <v>0</v>
      </c>
      <c r="J90" s="46">
        <f t="shared" si="8"/>
        <v>1.1000000000000001</v>
      </c>
      <c r="K90" s="46">
        <f t="shared" si="12"/>
        <v>0</v>
      </c>
      <c r="L90" s="46">
        <f t="shared" si="9"/>
        <v>0.89999999999999991</v>
      </c>
      <c r="M90" s="46">
        <f t="shared" si="13"/>
        <v>2</v>
      </c>
      <c r="N90" s="46"/>
      <c r="O90" s="46">
        <f t="shared" si="10"/>
        <v>0</v>
      </c>
      <c r="P90" s="46">
        <v>2</v>
      </c>
      <c r="Q90" s="46">
        <v>0</v>
      </c>
      <c r="R90" s="46">
        <v>2</v>
      </c>
      <c r="S90" s="46">
        <v>0</v>
      </c>
      <c r="T90" s="46">
        <v>0</v>
      </c>
      <c r="U90" s="46">
        <v>0</v>
      </c>
    </row>
    <row r="91" spans="1:21" x14ac:dyDescent="0.35">
      <c r="A91" s="25">
        <v>59</v>
      </c>
      <c r="B91" s="31" t="s">
        <v>183</v>
      </c>
      <c r="C91" s="67" t="s">
        <v>184</v>
      </c>
      <c r="D91" s="66" t="s">
        <v>49</v>
      </c>
      <c r="E91" s="41">
        <v>2</v>
      </c>
      <c r="F91" s="48">
        <f t="shared" si="15"/>
        <v>28</v>
      </c>
      <c r="G91" s="48">
        <v>0</v>
      </c>
      <c r="H91" s="48">
        <v>28</v>
      </c>
      <c r="I91" s="45">
        <v>0</v>
      </c>
      <c r="J91" s="46">
        <f t="shared" si="8"/>
        <v>1.1000000000000001</v>
      </c>
      <c r="K91" s="46">
        <f t="shared" si="12"/>
        <v>0</v>
      </c>
      <c r="L91" s="46">
        <f t="shared" si="9"/>
        <v>0.89999999999999991</v>
      </c>
      <c r="M91" s="46">
        <f t="shared" si="13"/>
        <v>2</v>
      </c>
      <c r="N91" s="46"/>
      <c r="O91" s="46">
        <f t="shared" si="10"/>
        <v>0</v>
      </c>
      <c r="P91" s="46">
        <v>2</v>
      </c>
      <c r="Q91" s="46">
        <v>0</v>
      </c>
      <c r="R91" s="46">
        <v>2</v>
      </c>
      <c r="S91" s="46">
        <v>0</v>
      </c>
      <c r="T91" s="46">
        <v>0</v>
      </c>
      <c r="U91" s="46">
        <v>0</v>
      </c>
    </row>
    <row r="92" spans="1:21" x14ac:dyDescent="0.35">
      <c r="A92" s="25">
        <v>60</v>
      </c>
      <c r="B92" s="31" t="s">
        <v>185</v>
      </c>
      <c r="C92" s="67" t="s">
        <v>186</v>
      </c>
      <c r="D92" s="66" t="s">
        <v>49</v>
      </c>
      <c r="E92" s="41">
        <v>2</v>
      </c>
      <c r="F92" s="48">
        <f t="shared" si="15"/>
        <v>28</v>
      </c>
      <c r="G92" s="48">
        <v>0</v>
      </c>
      <c r="H92" s="48">
        <v>28</v>
      </c>
      <c r="I92" s="45">
        <v>0</v>
      </c>
      <c r="J92" s="46">
        <f t="shared" si="8"/>
        <v>1.1000000000000001</v>
      </c>
      <c r="K92" s="46">
        <f t="shared" si="12"/>
        <v>0</v>
      </c>
      <c r="L92" s="46">
        <f t="shared" si="9"/>
        <v>0.89999999999999991</v>
      </c>
      <c r="M92" s="46">
        <f t="shared" si="13"/>
        <v>2</v>
      </c>
      <c r="N92" s="46"/>
      <c r="O92" s="46">
        <f t="shared" si="10"/>
        <v>0</v>
      </c>
      <c r="P92" s="46">
        <v>2</v>
      </c>
      <c r="Q92" s="46">
        <v>0</v>
      </c>
      <c r="R92" s="46">
        <v>2</v>
      </c>
      <c r="S92" s="46">
        <v>0</v>
      </c>
      <c r="T92" s="46">
        <v>0</v>
      </c>
      <c r="U92" s="46">
        <v>0</v>
      </c>
    </row>
    <row r="93" spans="1:21" ht="20" x14ac:dyDescent="0.35">
      <c r="A93" s="25">
        <v>61</v>
      </c>
      <c r="B93" s="73" t="s">
        <v>187</v>
      </c>
      <c r="C93" s="65" t="s">
        <v>188</v>
      </c>
      <c r="D93" s="40" t="s">
        <v>49</v>
      </c>
      <c r="E93" s="41">
        <v>5</v>
      </c>
      <c r="F93" s="48">
        <f t="shared" si="15"/>
        <v>60</v>
      </c>
      <c r="G93" s="48">
        <v>30</v>
      </c>
      <c r="H93" s="48">
        <v>30</v>
      </c>
      <c r="I93" s="45">
        <v>0</v>
      </c>
      <c r="J93" s="46">
        <f t="shared" si="8"/>
        <v>2.4</v>
      </c>
      <c r="K93" s="46">
        <f t="shared" si="12"/>
        <v>0</v>
      </c>
      <c r="L93" s="46">
        <f t="shared" si="9"/>
        <v>2.6</v>
      </c>
      <c r="M93" s="46">
        <f t="shared" si="13"/>
        <v>2.5</v>
      </c>
      <c r="N93" s="46"/>
      <c r="O93" s="46">
        <f t="shared" si="10"/>
        <v>1.2</v>
      </c>
      <c r="P93" s="46">
        <v>5</v>
      </c>
      <c r="Q93" s="46">
        <v>0</v>
      </c>
      <c r="R93" s="46">
        <v>5</v>
      </c>
      <c r="S93" s="46">
        <v>0</v>
      </c>
      <c r="T93" s="46">
        <v>0</v>
      </c>
      <c r="U93" s="46">
        <v>0</v>
      </c>
    </row>
    <row r="94" spans="1:21" x14ac:dyDescent="0.35">
      <c r="A94" s="25">
        <v>62</v>
      </c>
      <c r="B94" s="31" t="s">
        <v>283</v>
      </c>
      <c r="C94" s="67" t="s">
        <v>189</v>
      </c>
      <c r="D94" s="66" t="s">
        <v>49</v>
      </c>
      <c r="E94" s="41">
        <v>2</v>
      </c>
      <c r="F94" s="48">
        <f>SUM(G94:I94)</f>
        <v>28</v>
      </c>
      <c r="G94" s="48">
        <v>0</v>
      </c>
      <c r="H94" s="48">
        <v>28</v>
      </c>
      <c r="I94" s="45">
        <v>0</v>
      </c>
      <c r="J94" s="46">
        <f t="shared" si="8"/>
        <v>1.1000000000000001</v>
      </c>
      <c r="K94" s="46">
        <f t="shared" si="12"/>
        <v>0</v>
      </c>
      <c r="L94" s="46">
        <f t="shared" si="9"/>
        <v>0.89999999999999991</v>
      </c>
      <c r="M94" s="46">
        <f t="shared" si="13"/>
        <v>2</v>
      </c>
      <c r="N94" s="46"/>
      <c r="O94" s="46">
        <f t="shared" si="10"/>
        <v>0</v>
      </c>
      <c r="P94" s="46">
        <v>2</v>
      </c>
      <c r="Q94" s="46">
        <v>0</v>
      </c>
      <c r="R94" s="46">
        <v>2</v>
      </c>
      <c r="S94" s="46">
        <v>0</v>
      </c>
      <c r="T94" s="46">
        <v>0</v>
      </c>
      <c r="U94" s="46">
        <v>0</v>
      </c>
    </row>
    <row r="95" spans="1:21" ht="20" x14ac:dyDescent="0.35">
      <c r="A95" s="25">
        <v>63</v>
      </c>
      <c r="B95" s="31" t="s">
        <v>190</v>
      </c>
      <c r="C95" s="65" t="s">
        <v>191</v>
      </c>
      <c r="D95" s="66" t="s">
        <v>49</v>
      </c>
      <c r="E95" s="41">
        <v>5</v>
      </c>
      <c r="F95" s="48">
        <f t="shared" ref="F95:F97" si="16">SUM(G95:I95)</f>
        <v>60</v>
      </c>
      <c r="G95" s="48">
        <v>16</v>
      </c>
      <c r="H95" s="48">
        <v>30</v>
      </c>
      <c r="I95" s="45">
        <v>14</v>
      </c>
      <c r="J95" s="46">
        <f t="shared" si="8"/>
        <v>1.8</v>
      </c>
      <c r="K95" s="46">
        <f t="shared" si="12"/>
        <v>0.6</v>
      </c>
      <c r="L95" s="46">
        <f t="shared" si="9"/>
        <v>2.6</v>
      </c>
      <c r="M95" s="46">
        <f t="shared" si="13"/>
        <v>3.7</v>
      </c>
      <c r="N95" s="46"/>
      <c r="O95" s="46">
        <f t="shared" si="10"/>
        <v>1.2</v>
      </c>
      <c r="P95" s="46">
        <v>5</v>
      </c>
      <c r="Q95" s="46">
        <v>0</v>
      </c>
      <c r="R95" s="46">
        <v>4</v>
      </c>
      <c r="S95" s="46">
        <v>0</v>
      </c>
      <c r="T95" s="46">
        <v>1</v>
      </c>
      <c r="U95" s="46">
        <v>0</v>
      </c>
    </row>
    <row r="96" spans="1:21" x14ac:dyDescent="0.35">
      <c r="A96" s="25">
        <v>64</v>
      </c>
      <c r="B96" s="31" t="s">
        <v>192</v>
      </c>
      <c r="C96" s="67" t="s">
        <v>193</v>
      </c>
      <c r="D96" s="66" t="s">
        <v>49</v>
      </c>
      <c r="E96" s="41">
        <v>4</v>
      </c>
      <c r="F96" s="48">
        <f t="shared" si="16"/>
        <v>48</v>
      </c>
      <c r="G96" s="48">
        <v>16</v>
      </c>
      <c r="H96" s="48">
        <v>32</v>
      </c>
      <c r="I96" s="45">
        <v>0</v>
      </c>
      <c r="J96" s="46">
        <f t="shared" si="8"/>
        <v>1.9</v>
      </c>
      <c r="K96" s="46">
        <f t="shared" si="12"/>
        <v>0</v>
      </c>
      <c r="L96" s="46">
        <f t="shared" si="9"/>
        <v>2.1</v>
      </c>
      <c r="M96" s="46">
        <f t="shared" si="13"/>
        <v>2.7</v>
      </c>
      <c r="N96" s="46"/>
      <c r="O96" s="46">
        <f t="shared" si="10"/>
        <v>0.6</v>
      </c>
      <c r="P96" s="46">
        <v>4</v>
      </c>
      <c r="Q96" s="46">
        <v>0</v>
      </c>
      <c r="R96" s="46">
        <v>4</v>
      </c>
      <c r="S96" s="46">
        <v>0</v>
      </c>
      <c r="T96" s="46">
        <v>0</v>
      </c>
      <c r="U96" s="46">
        <v>0</v>
      </c>
    </row>
    <row r="97" spans="1:21" x14ac:dyDescent="0.35">
      <c r="A97" s="25">
        <v>65</v>
      </c>
      <c r="B97" s="31" t="s">
        <v>194</v>
      </c>
      <c r="C97" s="67" t="s">
        <v>195</v>
      </c>
      <c r="D97" s="66" t="s">
        <v>49</v>
      </c>
      <c r="E97" s="41">
        <v>4</v>
      </c>
      <c r="F97" s="48">
        <f t="shared" si="16"/>
        <v>48</v>
      </c>
      <c r="G97" s="48">
        <v>16</v>
      </c>
      <c r="H97" s="48">
        <v>32</v>
      </c>
      <c r="I97" s="45">
        <v>0</v>
      </c>
      <c r="J97" s="46">
        <f t="shared" ref="J97" si="17">ROUND((G97+H97)/25,1)</f>
        <v>1.9</v>
      </c>
      <c r="K97" s="46">
        <f t="shared" si="12"/>
        <v>0</v>
      </c>
      <c r="L97" s="46">
        <f t="shared" ref="L97" si="18">IF(E97-J97-K97&lt;0,0,E97-J97-K97)</f>
        <v>2.1</v>
      </c>
      <c r="M97" s="46">
        <f t="shared" si="13"/>
        <v>2.7</v>
      </c>
      <c r="N97" s="46"/>
      <c r="O97" s="46">
        <f t="shared" ref="O97" si="19">ROUND(((G97+I97)/25),1)</f>
        <v>0.6</v>
      </c>
      <c r="P97" s="46">
        <v>4</v>
      </c>
      <c r="Q97" s="46">
        <v>0</v>
      </c>
      <c r="R97" s="46">
        <v>4</v>
      </c>
      <c r="S97" s="46">
        <v>0</v>
      </c>
      <c r="T97" s="46">
        <v>0</v>
      </c>
      <c r="U97" s="46">
        <v>0</v>
      </c>
    </row>
    <row r="98" spans="1:21" x14ac:dyDescent="0.35">
      <c r="A98" s="89" t="s">
        <v>196</v>
      </c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spans="1:21" x14ac:dyDescent="0.35">
      <c r="A99" s="25">
        <v>1</v>
      </c>
      <c r="B99" s="74" t="s">
        <v>197</v>
      </c>
      <c r="C99" s="67" t="s">
        <v>198</v>
      </c>
      <c r="D99" s="66" t="s">
        <v>56</v>
      </c>
      <c r="E99" s="49">
        <v>2</v>
      </c>
      <c r="F99" s="48">
        <v>32</v>
      </c>
      <c r="G99" s="48">
        <v>16</v>
      </c>
      <c r="H99" s="48">
        <v>16</v>
      </c>
      <c r="I99" s="48">
        <v>0</v>
      </c>
      <c r="J99" s="46">
        <f t="shared" ref="J99:J104" si="20">ROUND((G99+H99)/25,1)</f>
        <v>1.3</v>
      </c>
      <c r="K99" s="46">
        <f>ROUND(I99/25,1)</f>
        <v>0</v>
      </c>
      <c r="L99" s="46">
        <f t="shared" ref="L99:L104" si="21">IF(E99-J99-K99&lt;0,0,E99-J99-K99)</f>
        <v>0.7</v>
      </c>
      <c r="M99" s="46">
        <f t="shared" ref="M99:M104" si="22">IF(ROUND((H99+I99)/25,1)+ROUND((H99+I99)/F99*L99,1)&gt;E99,E99,ROUND((H99+I99)/25,1)+ROUND((H99+I99)/F99*L99,1))</f>
        <v>1</v>
      </c>
      <c r="N99" s="46"/>
      <c r="O99" s="46">
        <f t="shared" ref="O99:O104" si="23">ROUND(((G99+I99)/25),1)</f>
        <v>0.6</v>
      </c>
      <c r="P99" s="46">
        <v>2</v>
      </c>
      <c r="Q99" s="46">
        <v>0</v>
      </c>
      <c r="R99" s="46">
        <v>2</v>
      </c>
      <c r="S99" s="46">
        <v>0</v>
      </c>
      <c r="T99" s="46">
        <v>0</v>
      </c>
      <c r="U99" s="46">
        <v>0</v>
      </c>
    </row>
    <row r="100" spans="1:21" x14ac:dyDescent="0.35">
      <c r="A100" s="45">
        <v>2</v>
      </c>
      <c r="B100" s="75" t="s">
        <v>199</v>
      </c>
      <c r="C100" s="76" t="s">
        <v>200</v>
      </c>
      <c r="D100" s="77" t="s">
        <v>49</v>
      </c>
      <c r="E100" s="49">
        <v>2</v>
      </c>
      <c r="F100" s="48">
        <v>16</v>
      </c>
      <c r="G100" s="48">
        <v>0</v>
      </c>
      <c r="H100" s="48">
        <v>16</v>
      </c>
      <c r="I100" s="48">
        <v>0</v>
      </c>
      <c r="J100" s="46">
        <f t="shared" si="20"/>
        <v>0.6</v>
      </c>
      <c r="K100" s="46">
        <f>ROUND(I100/25,1)</f>
        <v>0</v>
      </c>
      <c r="L100" s="46">
        <f t="shared" si="21"/>
        <v>1.4</v>
      </c>
      <c r="M100" s="46">
        <f t="shared" si="22"/>
        <v>2</v>
      </c>
      <c r="N100" s="46"/>
      <c r="O100" s="46">
        <f t="shared" si="23"/>
        <v>0</v>
      </c>
      <c r="P100" s="46">
        <v>2</v>
      </c>
      <c r="Q100" s="46">
        <v>0</v>
      </c>
      <c r="R100" s="46">
        <v>2</v>
      </c>
      <c r="S100" s="46">
        <v>0</v>
      </c>
      <c r="T100" s="46">
        <v>0</v>
      </c>
      <c r="U100" s="46">
        <v>0</v>
      </c>
    </row>
    <row r="101" spans="1:21" x14ac:dyDescent="0.35">
      <c r="A101" s="25">
        <v>3</v>
      </c>
      <c r="B101" s="78" t="s">
        <v>201</v>
      </c>
      <c r="C101" s="67" t="s">
        <v>202</v>
      </c>
      <c r="D101" s="66" t="s">
        <v>49</v>
      </c>
      <c r="E101" s="49">
        <v>2</v>
      </c>
      <c r="F101" s="48">
        <v>28</v>
      </c>
      <c r="G101" s="48">
        <v>0</v>
      </c>
      <c r="H101" s="48">
        <v>28</v>
      </c>
      <c r="I101" s="48">
        <v>0</v>
      </c>
      <c r="J101" s="46">
        <f t="shared" si="20"/>
        <v>1.1000000000000001</v>
      </c>
      <c r="K101" s="46">
        <f t="shared" ref="K101:K104" si="24">ROUND(I101/25,1)</f>
        <v>0</v>
      </c>
      <c r="L101" s="46">
        <f t="shared" si="21"/>
        <v>0.89999999999999991</v>
      </c>
      <c r="M101" s="46">
        <f t="shared" si="22"/>
        <v>2</v>
      </c>
      <c r="N101" s="46"/>
      <c r="O101" s="46">
        <f t="shared" si="23"/>
        <v>0</v>
      </c>
      <c r="P101" s="46">
        <v>2</v>
      </c>
      <c r="Q101" s="46">
        <v>0</v>
      </c>
      <c r="R101" s="46">
        <v>2</v>
      </c>
      <c r="S101" s="46">
        <v>0</v>
      </c>
      <c r="T101" s="46">
        <v>0</v>
      </c>
      <c r="U101" s="46">
        <v>0</v>
      </c>
    </row>
    <row r="102" spans="1:21" x14ac:dyDescent="0.35">
      <c r="A102" s="25">
        <v>4</v>
      </c>
      <c r="B102" s="79" t="s">
        <v>203</v>
      </c>
      <c r="C102" s="67" t="s">
        <v>204</v>
      </c>
      <c r="D102" s="66" t="s">
        <v>49</v>
      </c>
      <c r="E102" s="49">
        <v>2</v>
      </c>
      <c r="F102" s="48">
        <v>24</v>
      </c>
      <c r="G102" s="48">
        <v>0</v>
      </c>
      <c r="H102" s="48">
        <v>24</v>
      </c>
      <c r="I102" s="48">
        <v>0</v>
      </c>
      <c r="J102" s="46">
        <f t="shared" si="20"/>
        <v>1</v>
      </c>
      <c r="K102" s="46">
        <f t="shared" si="24"/>
        <v>0</v>
      </c>
      <c r="L102" s="46">
        <f t="shared" si="21"/>
        <v>1</v>
      </c>
      <c r="M102" s="46">
        <f t="shared" si="22"/>
        <v>2</v>
      </c>
      <c r="N102" s="46"/>
      <c r="O102" s="46">
        <f t="shared" si="23"/>
        <v>0</v>
      </c>
      <c r="P102" s="46">
        <v>2</v>
      </c>
      <c r="Q102" s="46">
        <v>0</v>
      </c>
      <c r="R102" s="46">
        <v>2</v>
      </c>
      <c r="S102" s="46">
        <v>0</v>
      </c>
      <c r="T102" s="46">
        <v>0</v>
      </c>
      <c r="U102" s="46">
        <v>0</v>
      </c>
    </row>
    <row r="103" spans="1:21" x14ac:dyDescent="0.35">
      <c r="A103" s="45">
        <v>5</v>
      </c>
      <c r="B103" s="78" t="s">
        <v>205</v>
      </c>
      <c r="C103" s="67" t="s">
        <v>206</v>
      </c>
      <c r="D103" s="66" t="s">
        <v>49</v>
      </c>
      <c r="E103" s="49">
        <v>2</v>
      </c>
      <c r="F103" s="48">
        <v>28</v>
      </c>
      <c r="G103" s="48">
        <v>0</v>
      </c>
      <c r="H103" s="48">
        <v>28</v>
      </c>
      <c r="I103" s="48">
        <v>0</v>
      </c>
      <c r="J103" s="46">
        <f t="shared" si="20"/>
        <v>1.1000000000000001</v>
      </c>
      <c r="K103" s="46">
        <f t="shared" si="24"/>
        <v>0</v>
      </c>
      <c r="L103" s="46">
        <f t="shared" si="21"/>
        <v>0.89999999999999991</v>
      </c>
      <c r="M103" s="46">
        <f t="shared" si="22"/>
        <v>2</v>
      </c>
      <c r="N103" s="46"/>
      <c r="O103" s="46">
        <f t="shared" si="23"/>
        <v>0</v>
      </c>
      <c r="P103" s="46">
        <v>2</v>
      </c>
      <c r="Q103" s="46">
        <v>0</v>
      </c>
      <c r="R103" s="46">
        <v>2</v>
      </c>
      <c r="S103" s="46">
        <v>0</v>
      </c>
      <c r="T103" s="46">
        <v>0</v>
      </c>
      <c r="U103" s="46">
        <v>0</v>
      </c>
    </row>
    <row r="104" spans="1:21" x14ac:dyDescent="0.35">
      <c r="A104" s="25">
        <v>6</v>
      </c>
      <c r="B104" s="79" t="s">
        <v>207</v>
      </c>
      <c r="C104" s="67" t="s">
        <v>208</v>
      </c>
      <c r="D104" s="66" t="s">
        <v>49</v>
      </c>
      <c r="E104" s="49">
        <v>2</v>
      </c>
      <c r="F104" s="48">
        <v>30</v>
      </c>
      <c r="G104" s="48">
        <v>0</v>
      </c>
      <c r="H104" s="48">
        <v>30</v>
      </c>
      <c r="I104" s="48">
        <v>0</v>
      </c>
      <c r="J104" s="46">
        <f t="shared" si="20"/>
        <v>1.2</v>
      </c>
      <c r="K104" s="46">
        <f t="shared" si="24"/>
        <v>0</v>
      </c>
      <c r="L104" s="46">
        <f t="shared" si="21"/>
        <v>0.8</v>
      </c>
      <c r="M104" s="46">
        <f t="shared" si="22"/>
        <v>2</v>
      </c>
      <c r="N104" s="46"/>
      <c r="O104" s="46">
        <f t="shared" si="23"/>
        <v>0</v>
      </c>
      <c r="P104" s="46">
        <v>2</v>
      </c>
      <c r="Q104" s="46">
        <v>0</v>
      </c>
      <c r="R104" s="46">
        <v>2</v>
      </c>
      <c r="S104" s="46">
        <v>0</v>
      </c>
      <c r="T104" s="46">
        <v>0</v>
      </c>
      <c r="U104" s="46">
        <v>0</v>
      </c>
    </row>
    <row r="105" spans="1:21" x14ac:dyDescent="0.35">
      <c r="A105" s="89" t="s">
        <v>209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1:21" x14ac:dyDescent="0.35">
      <c r="A106" s="25">
        <v>1</v>
      </c>
      <c r="B106" s="43" t="s">
        <v>210</v>
      </c>
      <c r="C106" s="43" t="s">
        <v>211</v>
      </c>
      <c r="D106" s="45" t="s">
        <v>49</v>
      </c>
      <c r="E106" s="57">
        <v>4</v>
      </c>
      <c r="F106" s="80">
        <f t="shared" ref="F106:F110" si="25">G106+H106+I106</f>
        <v>84</v>
      </c>
      <c r="G106" s="80">
        <v>0</v>
      </c>
      <c r="H106" s="80">
        <v>24</v>
      </c>
      <c r="I106" s="80">
        <v>60</v>
      </c>
      <c r="J106" s="46">
        <f t="shared" ref="J106:J110" si="26">ROUND((G106+H106)/25,1)</f>
        <v>1</v>
      </c>
      <c r="K106" s="46">
        <f>ROUND(I106/25,1)</f>
        <v>2.4</v>
      </c>
      <c r="L106" s="46">
        <f t="shared" ref="L106:L110" si="27">IF(E106-J106-K106&lt;0,0,E106-J106-K106)</f>
        <v>0.60000000000000009</v>
      </c>
      <c r="M106" s="46">
        <f t="shared" ref="M106:M110" si="28">IF(ROUND((H106+I106)/25,1)+ROUND((H106+I106)/F106*L106,1)&gt;E106,E106,ROUND((H106+I106)/25,1)+ROUND((H106+I106)/F106*L106,1))</f>
        <v>4</v>
      </c>
      <c r="N106" s="46">
        <f>E106</f>
        <v>4</v>
      </c>
      <c r="O106" s="46">
        <f t="shared" ref="O106:O110" si="29">ROUND(((G106+I106)/25),1)</f>
        <v>2.4</v>
      </c>
      <c r="P106" s="46">
        <v>0</v>
      </c>
      <c r="Q106" s="46">
        <v>4</v>
      </c>
      <c r="R106" s="46">
        <v>4</v>
      </c>
      <c r="S106" s="46">
        <v>0</v>
      </c>
      <c r="T106" s="46">
        <v>0</v>
      </c>
      <c r="U106" s="46">
        <v>0</v>
      </c>
    </row>
    <row r="107" spans="1:21" x14ac:dyDescent="0.35">
      <c r="A107" s="25">
        <v>2</v>
      </c>
      <c r="B107" s="81" t="s">
        <v>212</v>
      </c>
      <c r="C107" s="81" t="s">
        <v>213</v>
      </c>
      <c r="D107" s="25" t="s">
        <v>49</v>
      </c>
      <c r="E107" s="41">
        <v>4</v>
      </c>
      <c r="F107" s="82">
        <f t="shared" si="25"/>
        <v>84</v>
      </c>
      <c r="G107" s="80">
        <v>0</v>
      </c>
      <c r="H107" s="80">
        <v>24</v>
      </c>
      <c r="I107" s="80">
        <v>60</v>
      </c>
      <c r="J107" s="46">
        <f t="shared" si="26"/>
        <v>1</v>
      </c>
      <c r="K107" s="46">
        <f t="shared" ref="K107:K110" si="30">ROUND(I107/25,1)</f>
        <v>2.4</v>
      </c>
      <c r="L107" s="46">
        <f t="shared" si="27"/>
        <v>0.60000000000000009</v>
      </c>
      <c r="M107" s="46">
        <f t="shared" si="28"/>
        <v>4</v>
      </c>
      <c r="N107" s="46">
        <f t="shared" ref="N107:N110" si="31">E107</f>
        <v>4</v>
      </c>
      <c r="O107" s="46">
        <f t="shared" si="29"/>
        <v>2.4</v>
      </c>
      <c r="P107" s="46">
        <v>0</v>
      </c>
      <c r="Q107" s="46">
        <v>4</v>
      </c>
      <c r="R107" s="46">
        <v>4</v>
      </c>
      <c r="S107" s="46">
        <v>0</v>
      </c>
      <c r="T107" s="46">
        <v>0</v>
      </c>
      <c r="U107" s="46">
        <v>0</v>
      </c>
    </row>
    <row r="108" spans="1:21" x14ac:dyDescent="0.35">
      <c r="A108" s="25">
        <v>3</v>
      </c>
      <c r="B108" s="81" t="s">
        <v>214</v>
      </c>
      <c r="C108" s="81" t="s">
        <v>215</v>
      </c>
      <c r="D108" s="25" t="s">
        <v>56</v>
      </c>
      <c r="E108" s="41">
        <v>4</v>
      </c>
      <c r="F108" s="82">
        <f t="shared" si="25"/>
        <v>84</v>
      </c>
      <c r="G108" s="80">
        <v>0</v>
      </c>
      <c r="H108" s="80">
        <v>24</v>
      </c>
      <c r="I108" s="80">
        <v>60</v>
      </c>
      <c r="J108" s="46">
        <f t="shared" si="26"/>
        <v>1</v>
      </c>
      <c r="K108" s="46">
        <f t="shared" si="30"/>
        <v>2.4</v>
      </c>
      <c r="L108" s="46">
        <f t="shared" si="27"/>
        <v>0.60000000000000009</v>
      </c>
      <c r="M108" s="46">
        <f t="shared" si="28"/>
        <v>4</v>
      </c>
      <c r="N108" s="46">
        <f t="shared" si="31"/>
        <v>4</v>
      </c>
      <c r="O108" s="46">
        <f t="shared" si="29"/>
        <v>2.4</v>
      </c>
      <c r="P108" s="46">
        <v>0</v>
      </c>
      <c r="Q108" s="46">
        <v>4</v>
      </c>
      <c r="R108" s="46">
        <v>4</v>
      </c>
      <c r="S108" s="46">
        <v>0</v>
      </c>
      <c r="T108" s="46">
        <v>0</v>
      </c>
      <c r="U108" s="46">
        <v>0</v>
      </c>
    </row>
    <row r="109" spans="1:21" ht="20" x14ac:dyDescent="0.35">
      <c r="A109" s="25">
        <v>4</v>
      </c>
      <c r="B109" s="81" t="s">
        <v>216</v>
      </c>
      <c r="C109" s="73" t="s">
        <v>217</v>
      </c>
      <c r="D109" s="25" t="s">
        <v>49</v>
      </c>
      <c r="E109" s="41">
        <v>3</v>
      </c>
      <c r="F109" s="82">
        <f t="shared" si="25"/>
        <v>50</v>
      </c>
      <c r="G109" s="80">
        <v>0</v>
      </c>
      <c r="H109" s="80">
        <v>30</v>
      </c>
      <c r="I109" s="80">
        <v>20</v>
      </c>
      <c r="J109" s="46">
        <f t="shared" si="26"/>
        <v>1.2</v>
      </c>
      <c r="K109" s="46">
        <f t="shared" si="30"/>
        <v>0.8</v>
      </c>
      <c r="L109" s="46">
        <f t="shared" si="27"/>
        <v>1</v>
      </c>
      <c r="M109" s="46">
        <f t="shared" si="28"/>
        <v>3</v>
      </c>
      <c r="N109" s="46">
        <v>3</v>
      </c>
      <c r="O109" s="46">
        <f t="shared" si="29"/>
        <v>0.8</v>
      </c>
      <c r="P109" s="46">
        <v>0</v>
      </c>
      <c r="Q109" s="46">
        <v>3</v>
      </c>
      <c r="R109" s="46">
        <v>3</v>
      </c>
      <c r="S109" s="46">
        <v>0</v>
      </c>
      <c r="T109" s="46">
        <v>0</v>
      </c>
      <c r="U109" s="46">
        <v>0</v>
      </c>
    </row>
    <row r="110" spans="1:21" ht="20" x14ac:dyDescent="0.35">
      <c r="A110" s="25">
        <v>5</v>
      </c>
      <c r="B110" s="81" t="s">
        <v>290</v>
      </c>
      <c r="C110" s="73" t="s">
        <v>218</v>
      </c>
      <c r="D110" s="25" t="s">
        <v>56</v>
      </c>
      <c r="E110" s="41">
        <v>3</v>
      </c>
      <c r="F110" s="82">
        <f t="shared" si="25"/>
        <v>50</v>
      </c>
      <c r="G110" s="80">
        <v>0</v>
      </c>
      <c r="H110" s="80">
        <v>30</v>
      </c>
      <c r="I110" s="80">
        <v>20</v>
      </c>
      <c r="J110" s="46">
        <f t="shared" si="26"/>
        <v>1.2</v>
      </c>
      <c r="K110" s="46">
        <f t="shared" si="30"/>
        <v>0.8</v>
      </c>
      <c r="L110" s="46">
        <f t="shared" si="27"/>
        <v>1</v>
      </c>
      <c r="M110" s="46">
        <f t="shared" si="28"/>
        <v>3</v>
      </c>
      <c r="N110" s="46">
        <f t="shared" si="31"/>
        <v>3</v>
      </c>
      <c r="O110" s="46">
        <f t="shared" si="29"/>
        <v>0.8</v>
      </c>
      <c r="P110" s="46">
        <v>0</v>
      </c>
      <c r="Q110" s="46">
        <v>3</v>
      </c>
      <c r="R110" s="46">
        <v>3</v>
      </c>
      <c r="S110" s="46">
        <v>0</v>
      </c>
      <c r="T110" s="46">
        <v>0</v>
      </c>
      <c r="U110" s="46">
        <v>0</v>
      </c>
    </row>
    <row r="111" spans="1:21" x14ac:dyDescent="0.35">
      <c r="A111" s="89" t="s">
        <v>289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1:21" x14ac:dyDescent="0.35">
      <c r="A112" s="25">
        <v>1</v>
      </c>
      <c r="B112" s="83" t="s">
        <v>219</v>
      </c>
      <c r="C112" s="84" t="s">
        <v>220</v>
      </c>
      <c r="D112" s="25" t="s">
        <v>47</v>
      </c>
      <c r="E112" s="49">
        <v>0</v>
      </c>
      <c r="F112" s="25">
        <v>30</v>
      </c>
      <c r="G112" s="25">
        <v>0</v>
      </c>
      <c r="H112" s="25">
        <v>30</v>
      </c>
      <c r="I112" s="25">
        <v>0</v>
      </c>
      <c r="J112" s="46">
        <v>0</v>
      </c>
      <c r="K112" s="46">
        <v>0</v>
      </c>
      <c r="L112" s="46">
        <v>0</v>
      </c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x14ac:dyDescent="0.35">
      <c r="A113" s="25">
        <v>2</v>
      </c>
      <c r="B113" s="83" t="s">
        <v>221</v>
      </c>
      <c r="C113" s="84" t="s">
        <v>222</v>
      </c>
      <c r="D113" s="25" t="s">
        <v>47</v>
      </c>
      <c r="E113" s="49">
        <v>0</v>
      </c>
      <c r="F113" s="25">
        <v>30</v>
      </c>
      <c r="G113" s="25">
        <v>0</v>
      </c>
      <c r="H113" s="25">
        <v>30</v>
      </c>
      <c r="I113" s="25">
        <v>0</v>
      </c>
      <c r="J113" s="46">
        <v>0</v>
      </c>
      <c r="K113" s="46">
        <v>0</v>
      </c>
      <c r="L113" s="46">
        <v>0</v>
      </c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x14ac:dyDescent="0.35">
      <c r="A114" s="89" t="s">
        <v>223</v>
      </c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1:21" x14ac:dyDescent="0.35">
      <c r="A115" s="25">
        <v>1</v>
      </c>
      <c r="B115" s="85" t="s">
        <v>270</v>
      </c>
      <c r="C115" s="83" t="s">
        <v>224</v>
      </c>
      <c r="D115" s="86" t="s">
        <v>49</v>
      </c>
      <c r="E115" s="57">
        <v>2</v>
      </c>
      <c r="F115" s="45">
        <f t="shared" ref="F115:F120" si="32">SUM(G115:I115)</f>
        <v>16</v>
      </c>
      <c r="G115" s="45">
        <v>0</v>
      </c>
      <c r="H115" s="45">
        <v>16</v>
      </c>
      <c r="I115" s="45">
        <v>0</v>
      </c>
      <c r="J115" s="46">
        <f t="shared" ref="J115:J120" si="33">ROUND((G115+H115)/25,1)</f>
        <v>0.6</v>
      </c>
      <c r="K115" s="46">
        <f t="shared" ref="K115:K120" si="34">ROUND(I115/25,1)</f>
        <v>0</v>
      </c>
      <c r="L115" s="46">
        <f t="shared" ref="L115:L120" si="35">IF(E115-J115-K115&lt;0,0,E115-J115-K115)</f>
        <v>1.4</v>
      </c>
      <c r="M115" s="46">
        <f t="shared" ref="M115:M120" si="36">IF(ROUND((H115+I115)/25,1)+ROUND((H115+I115)/F115*L115,1)&gt;E115,E115,ROUND((H115+I115)/25,1)+ROUND((H115+I115)/F115*L115,1))</f>
        <v>2</v>
      </c>
      <c r="N115" s="46">
        <f t="shared" ref="N115:N120" si="37">E115</f>
        <v>2</v>
      </c>
      <c r="O115" s="46">
        <f t="shared" ref="O115:O120" si="38">ROUND(((G115+I115)/25),1)</f>
        <v>0</v>
      </c>
      <c r="P115" s="46">
        <v>2</v>
      </c>
      <c r="Q115" s="46">
        <v>0</v>
      </c>
      <c r="R115" s="46">
        <v>2</v>
      </c>
      <c r="S115" s="46">
        <v>0</v>
      </c>
      <c r="T115" s="46">
        <v>0</v>
      </c>
      <c r="U115" s="46">
        <v>0</v>
      </c>
    </row>
    <row r="116" spans="1:21" x14ac:dyDescent="0.35">
      <c r="A116" s="25">
        <v>2</v>
      </c>
      <c r="B116" s="87" t="s">
        <v>271</v>
      </c>
      <c r="C116" s="32" t="s">
        <v>225</v>
      </c>
      <c r="D116" s="48" t="s">
        <v>49</v>
      </c>
      <c r="E116" s="41">
        <v>2</v>
      </c>
      <c r="F116" s="45">
        <f t="shared" si="32"/>
        <v>16</v>
      </c>
      <c r="G116" s="45">
        <v>0</v>
      </c>
      <c r="H116" s="45">
        <v>16</v>
      </c>
      <c r="I116" s="45">
        <v>0</v>
      </c>
      <c r="J116" s="46">
        <f t="shared" si="33"/>
        <v>0.6</v>
      </c>
      <c r="K116" s="46">
        <f t="shared" si="34"/>
        <v>0</v>
      </c>
      <c r="L116" s="46">
        <f t="shared" si="35"/>
        <v>1.4</v>
      </c>
      <c r="M116" s="46">
        <f t="shared" si="36"/>
        <v>2</v>
      </c>
      <c r="N116" s="46">
        <f t="shared" si="37"/>
        <v>2</v>
      </c>
      <c r="O116" s="46">
        <f t="shared" si="38"/>
        <v>0</v>
      </c>
      <c r="P116" s="46">
        <v>2</v>
      </c>
      <c r="Q116" s="46">
        <v>0</v>
      </c>
      <c r="R116" s="46">
        <v>2</v>
      </c>
      <c r="S116" s="46">
        <v>0</v>
      </c>
      <c r="T116" s="46">
        <v>0</v>
      </c>
      <c r="U116" s="46">
        <v>0</v>
      </c>
    </row>
    <row r="117" spans="1:21" x14ac:dyDescent="0.35">
      <c r="A117" s="25">
        <v>3</v>
      </c>
      <c r="B117" s="87" t="s">
        <v>272</v>
      </c>
      <c r="C117" s="31" t="s">
        <v>226</v>
      </c>
      <c r="D117" s="48" t="s">
        <v>49</v>
      </c>
      <c r="E117" s="41">
        <v>2</v>
      </c>
      <c r="F117" s="45">
        <f t="shared" si="32"/>
        <v>16</v>
      </c>
      <c r="G117" s="45">
        <v>0</v>
      </c>
      <c r="H117" s="45">
        <v>16</v>
      </c>
      <c r="I117" s="45">
        <v>0</v>
      </c>
      <c r="J117" s="46">
        <f t="shared" si="33"/>
        <v>0.6</v>
      </c>
      <c r="K117" s="46">
        <f t="shared" si="34"/>
        <v>0</v>
      </c>
      <c r="L117" s="46">
        <f t="shared" si="35"/>
        <v>1.4</v>
      </c>
      <c r="M117" s="46">
        <f t="shared" si="36"/>
        <v>2</v>
      </c>
      <c r="N117" s="46">
        <f t="shared" si="37"/>
        <v>2</v>
      </c>
      <c r="O117" s="46">
        <f t="shared" si="38"/>
        <v>0</v>
      </c>
      <c r="P117" s="46">
        <v>2</v>
      </c>
      <c r="Q117" s="46">
        <v>0</v>
      </c>
      <c r="R117" s="46">
        <v>2</v>
      </c>
      <c r="S117" s="46">
        <v>0</v>
      </c>
      <c r="T117" s="46">
        <v>0</v>
      </c>
      <c r="U117" s="46">
        <v>0</v>
      </c>
    </row>
    <row r="118" spans="1:21" ht="20" x14ac:dyDescent="0.35">
      <c r="A118" s="25">
        <v>4</v>
      </c>
      <c r="B118" s="87" t="s">
        <v>273</v>
      </c>
      <c r="C118" s="32" t="s">
        <v>227</v>
      </c>
      <c r="D118" s="48" t="s">
        <v>49</v>
      </c>
      <c r="E118" s="41">
        <v>2</v>
      </c>
      <c r="F118" s="45">
        <f t="shared" si="32"/>
        <v>16</v>
      </c>
      <c r="G118" s="45">
        <v>0</v>
      </c>
      <c r="H118" s="45">
        <v>16</v>
      </c>
      <c r="I118" s="45">
        <v>0</v>
      </c>
      <c r="J118" s="46">
        <f t="shared" si="33"/>
        <v>0.6</v>
      </c>
      <c r="K118" s="46">
        <f t="shared" si="34"/>
        <v>0</v>
      </c>
      <c r="L118" s="46">
        <f t="shared" si="35"/>
        <v>1.4</v>
      </c>
      <c r="M118" s="46">
        <f t="shared" si="36"/>
        <v>2</v>
      </c>
      <c r="N118" s="46">
        <f t="shared" si="37"/>
        <v>2</v>
      </c>
      <c r="O118" s="46">
        <f t="shared" si="38"/>
        <v>0</v>
      </c>
      <c r="P118" s="46">
        <v>2</v>
      </c>
      <c r="Q118" s="46">
        <v>0</v>
      </c>
      <c r="R118" s="46">
        <v>2</v>
      </c>
      <c r="S118" s="46">
        <v>0</v>
      </c>
      <c r="T118" s="46">
        <v>0</v>
      </c>
      <c r="U118" s="46">
        <v>0</v>
      </c>
    </row>
    <row r="119" spans="1:21" x14ac:dyDescent="0.35">
      <c r="A119" s="25">
        <v>5</v>
      </c>
      <c r="B119" s="87" t="s">
        <v>291</v>
      </c>
      <c r="C119" s="32" t="s">
        <v>228</v>
      </c>
      <c r="D119" s="48" t="s">
        <v>49</v>
      </c>
      <c r="E119" s="41">
        <v>2</v>
      </c>
      <c r="F119" s="45">
        <f t="shared" si="32"/>
        <v>16</v>
      </c>
      <c r="G119" s="45">
        <v>0</v>
      </c>
      <c r="H119" s="45">
        <v>16</v>
      </c>
      <c r="I119" s="45">
        <v>0</v>
      </c>
      <c r="J119" s="46">
        <f t="shared" si="33"/>
        <v>0.6</v>
      </c>
      <c r="K119" s="46">
        <f t="shared" si="34"/>
        <v>0</v>
      </c>
      <c r="L119" s="46">
        <f t="shared" si="35"/>
        <v>1.4</v>
      </c>
      <c r="M119" s="46">
        <f t="shared" si="36"/>
        <v>2</v>
      </c>
      <c r="N119" s="46">
        <f t="shared" si="37"/>
        <v>2</v>
      </c>
      <c r="O119" s="46">
        <f t="shared" si="38"/>
        <v>0</v>
      </c>
      <c r="P119" s="46">
        <v>2</v>
      </c>
      <c r="Q119" s="46">
        <v>0</v>
      </c>
      <c r="R119" s="46">
        <v>2</v>
      </c>
      <c r="S119" s="46">
        <v>0</v>
      </c>
      <c r="T119" s="46">
        <v>0</v>
      </c>
      <c r="U119" s="46">
        <v>0</v>
      </c>
    </row>
    <row r="120" spans="1:21" x14ac:dyDescent="0.35">
      <c r="A120" s="25">
        <v>6</v>
      </c>
      <c r="B120" s="87" t="s">
        <v>269</v>
      </c>
      <c r="C120" s="32" t="s">
        <v>229</v>
      </c>
      <c r="D120" s="48" t="s">
        <v>49</v>
      </c>
      <c r="E120" s="41">
        <v>2</v>
      </c>
      <c r="F120" s="45">
        <f t="shared" si="32"/>
        <v>16</v>
      </c>
      <c r="G120" s="45">
        <v>0</v>
      </c>
      <c r="H120" s="45">
        <v>16</v>
      </c>
      <c r="I120" s="45">
        <v>0</v>
      </c>
      <c r="J120" s="46">
        <f t="shared" si="33"/>
        <v>0.6</v>
      </c>
      <c r="K120" s="46">
        <f t="shared" si="34"/>
        <v>0</v>
      </c>
      <c r="L120" s="46">
        <f t="shared" si="35"/>
        <v>1.4</v>
      </c>
      <c r="M120" s="46">
        <f t="shared" si="36"/>
        <v>2</v>
      </c>
      <c r="N120" s="46">
        <f t="shared" si="37"/>
        <v>2</v>
      </c>
      <c r="O120" s="46">
        <f t="shared" si="38"/>
        <v>0</v>
      </c>
      <c r="P120" s="46">
        <v>2</v>
      </c>
      <c r="Q120" s="46">
        <v>0</v>
      </c>
      <c r="R120" s="46">
        <v>2</v>
      </c>
      <c r="S120" s="46">
        <v>0</v>
      </c>
      <c r="T120" s="46">
        <v>0</v>
      </c>
      <c r="U120" s="46">
        <v>0</v>
      </c>
    </row>
    <row r="121" spans="1:21" x14ac:dyDescent="0.35">
      <c r="A121" s="89" t="s">
        <v>230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1:21" x14ac:dyDescent="0.35">
      <c r="A122" s="25"/>
      <c r="B122" s="25"/>
      <c r="C122" s="25"/>
      <c r="D122" s="25"/>
      <c r="E122" s="25"/>
      <c r="F122" s="25" t="s">
        <v>25</v>
      </c>
      <c r="G122" s="25" t="s">
        <v>231</v>
      </c>
      <c r="H122" s="25" t="s">
        <v>232</v>
      </c>
      <c r="I122" s="25" t="s">
        <v>233</v>
      </c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x14ac:dyDescent="0.35">
      <c r="A123" s="25">
        <v>1</v>
      </c>
      <c r="B123" s="81" t="s">
        <v>234</v>
      </c>
      <c r="C123" s="88" t="s">
        <v>235</v>
      </c>
      <c r="D123" s="48" t="s">
        <v>47</v>
      </c>
      <c r="E123" s="49">
        <v>2</v>
      </c>
      <c r="F123" s="48">
        <f>SUM(G123:I123)</f>
        <v>52</v>
      </c>
      <c r="G123" s="48">
        <v>2</v>
      </c>
      <c r="H123" s="48">
        <v>10</v>
      </c>
      <c r="I123" s="48">
        <v>40</v>
      </c>
      <c r="J123" s="46">
        <f>IF((ROUND((G123+H123+I123)/25,1))&lt;E123,(ROUND((G123+H123+I123)/25,1)),E123)</f>
        <v>2</v>
      </c>
      <c r="K123" s="46">
        <v>0</v>
      </c>
      <c r="L123" s="46">
        <f t="shared" ref="L123:L126" si="39">IF(E123-J123-K123&lt;0,0,E123-J123-K123)</f>
        <v>0</v>
      </c>
      <c r="M123" s="46">
        <f>E123</f>
        <v>2</v>
      </c>
      <c r="N123" s="46"/>
      <c r="O123" s="46"/>
      <c r="P123" s="46">
        <v>2</v>
      </c>
      <c r="Q123" s="46">
        <v>0</v>
      </c>
      <c r="R123" s="46">
        <v>2</v>
      </c>
      <c r="S123" s="46">
        <v>0</v>
      </c>
      <c r="T123" s="46">
        <v>0</v>
      </c>
      <c r="U123" s="46">
        <v>0</v>
      </c>
    </row>
    <row r="124" spans="1:21" x14ac:dyDescent="0.35">
      <c r="A124" s="25">
        <v>2</v>
      </c>
      <c r="B124" s="81" t="s">
        <v>236</v>
      </c>
      <c r="C124" s="88" t="s">
        <v>237</v>
      </c>
      <c r="D124" s="48" t="s">
        <v>47</v>
      </c>
      <c r="E124" s="49">
        <v>3</v>
      </c>
      <c r="F124" s="48">
        <f t="shared" ref="F124:F126" si="40">SUM(G124:I124)</f>
        <v>72</v>
      </c>
      <c r="G124" s="48">
        <v>2</v>
      </c>
      <c r="H124" s="48">
        <v>10</v>
      </c>
      <c r="I124" s="48">
        <v>60</v>
      </c>
      <c r="J124" s="46">
        <f>IF((ROUND((G124+H124+I124)/25,1))&lt;E124,(ROUND((G124+H124+I124)/25,1)),E124)</f>
        <v>2.9</v>
      </c>
      <c r="K124" s="46">
        <v>0</v>
      </c>
      <c r="L124" s="46">
        <f t="shared" si="39"/>
        <v>0.10000000000000009</v>
      </c>
      <c r="M124" s="46">
        <f t="shared" ref="M124:M126" si="41">E124</f>
        <v>3</v>
      </c>
      <c r="N124" s="46"/>
      <c r="O124" s="46"/>
      <c r="P124" s="46">
        <v>3</v>
      </c>
      <c r="Q124" s="46">
        <v>0</v>
      </c>
      <c r="R124" s="46">
        <v>3</v>
      </c>
      <c r="S124" s="46">
        <v>0</v>
      </c>
      <c r="T124" s="46">
        <v>0</v>
      </c>
      <c r="U124" s="46">
        <v>0</v>
      </c>
    </row>
    <row r="125" spans="1:21" x14ac:dyDescent="0.35">
      <c r="A125" s="25">
        <v>3</v>
      </c>
      <c r="B125" s="81" t="s">
        <v>238</v>
      </c>
      <c r="C125" s="88" t="s">
        <v>239</v>
      </c>
      <c r="D125" s="48" t="s">
        <v>47</v>
      </c>
      <c r="E125" s="49">
        <v>3</v>
      </c>
      <c r="F125" s="48">
        <f t="shared" si="40"/>
        <v>72</v>
      </c>
      <c r="G125" s="48">
        <v>2</v>
      </c>
      <c r="H125" s="48">
        <v>10</v>
      </c>
      <c r="I125" s="48">
        <v>60</v>
      </c>
      <c r="J125" s="46">
        <f>IF((ROUND((G125+H125+I125)/25,1))&lt;E125,(ROUND((G125+H125+I125)/25,1)),E125)</f>
        <v>2.9</v>
      </c>
      <c r="K125" s="46">
        <v>0</v>
      </c>
      <c r="L125" s="46">
        <f t="shared" si="39"/>
        <v>0.10000000000000009</v>
      </c>
      <c r="M125" s="46">
        <f t="shared" si="41"/>
        <v>3</v>
      </c>
      <c r="N125" s="46"/>
      <c r="O125" s="46"/>
      <c r="P125" s="46">
        <v>3</v>
      </c>
      <c r="Q125" s="46">
        <v>0</v>
      </c>
      <c r="R125" s="46">
        <v>3</v>
      </c>
      <c r="S125" s="46">
        <v>0</v>
      </c>
      <c r="T125" s="46">
        <v>0</v>
      </c>
      <c r="U125" s="46">
        <v>0</v>
      </c>
    </row>
    <row r="126" spans="1:21" x14ac:dyDescent="0.35">
      <c r="A126" s="25">
        <v>4</v>
      </c>
      <c r="B126" s="81" t="s">
        <v>240</v>
      </c>
      <c r="C126" s="88" t="s">
        <v>241</v>
      </c>
      <c r="D126" s="48" t="s">
        <v>47</v>
      </c>
      <c r="E126" s="49">
        <v>4</v>
      </c>
      <c r="F126" s="48">
        <f t="shared" si="40"/>
        <v>92</v>
      </c>
      <c r="G126" s="48">
        <v>2</v>
      </c>
      <c r="H126" s="48">
        <v>10</v>
      </c>
      <c r="I126" s="48">
        <v>80</v>
      </c>
      <c r="J126" s="46">
        <f>IF((ROUND((G126+H126+I126)/25,1))&lt;E126,(ROUND((G126+H126+I126)/25,1)),E126)</f>
        <v>3.7</v>
      </c>
      <c r="K126" s="46">
        <v>0</v>
      </c>
      <c r="L126" s="46">
        <f t="shared" si="39"/>
        <v>0.29999999999999982</v>
      </c>
      <c r="M126" s="46">
        <f t="shared" si="41"/>
        <v>4</v>
      </c>
      <c r="N126" s="46"/>
      <c r="O126" s="46"/>
      <c r="P126" s="46">
        <v>4</v>
      </c>
      <c r="Q126" s="46">
        <v>0</v>
      </c>
      <c r="R126" s="46">
        <v>4</v>
      </c>
      <c r="S126" s="46">
        <v>0</v>
      </c>
      <c r="T126" s="46">
        <v>0</v>
      </c>
      <c r="U126" s="46">
        <v>0</v>
      </c>
    </row>
  </sheetData>
  <protectedRanges>
    <protectedRange sqref="B112" name="Kody_1_6_1_7_1"/>
    <protectedRange sqref="B113" name="Kody_1_6_1_8_1"/>
    <protectedRange sqref="B22:B23 B27 B29" name="Kody_1_3_2_1_1_1_1_2"/>
    <protectedRange sqref="B16:B21 B24:B26 B28 B30:B31" name="Kody_1_1_4_2_1_2"/>
    <protectedRange sqref="C22:C23 C27 C29" name="Przedmioty_2_2_1_7"/>
    <protectedRange sqref="C16:C21 C24:C26 C28 C30:C31" name="Przedmioty_2_6_2_1_2"/>
    <protectedRange sqref="B100" name="Kody_6_1_1_2"/>
    <protectedRange sqref="C102:D102 C104:D104" name="Przedmioty_2_3_1_1_2"/>
    <protectedRange sqref="B102 B104" name="Kody_1_3_1_1_1_2"/>
    <protectedRange sqref="E99:I104" name="Przedmioty_1_1_1_2"/>
    <protectedRange sqref="E106:E110" name="ECTS_1_9_1_3"/>
    <protectedRange sqref="C106:D110" name="Przedmioty_1_1_2_1_3_1_3"/>
    <protectedRange sqref="B106:B110" name="Kody_1_5_1_1_3_1_1_2_5_1_3"/>
    <protectedRange sqref="D123:I126" name="Przedmioty_2_2_2_3"/>
    <protectedRange sqref="C123" name="Przedmioty_2_2_1_1_3"/>
    <protectedRange sqref="C124" name="Przedmioty_2_2_1_1_1_3"/>
    <protectedRange sqref="C125" name="Przedmioty_2_2_1_2_3"/>
    <protectedRange sqref="C126" name="Przedmioty_2_2_1_3_3"/>
    <protectedRange sqref="C115:D120" name="Przedmioty_2_8_1_6_1"/>
    <protectedRange sqref="B115:B120" name="Kody_1_6_1_1_1"/>
    <protectedRange sqref="E115:E120" name="ECTS_1_3_1_1"/>
    <protectedRange sqref="B33 B52" name="Kody_1_14_1_3"/>
    <protectedRange sqref="B42 B34 B37" name="Kody_1_1_26_1_3"/>
    <protectedRange sqref="B35" name="Kody_1_2_7_1_3"/>
    <protectedRange sqref="C33 C52" name="Przedmioty_2_2_1_4_1_1_3"/>
    <protectedRange sqref="C42 C34 C37" name="Przedmioty_2_1_1_2_4"/>
    <protectedRange sqref="C35" name="Przedmioty_2_1_1_1_1_3"/>
    <protectedRange sqref="B38" name="Kody_1_1_1_1_2_3"/>
    <protectedRange sqref="C38" name="Przedmioty_2_1_1_4_1_3"/>
    <protectedRange sqref="B39" name="Kody_1_1_2_1_1_3"/>
    <protectedRange sqref="C39" name="Przedmioty_2_1_1_5_1_3"/>
    <protectedRange sqref="C48 C36 C46" name="Przedmioty_2_2_4_2_3"/>
    <protectedRange sqref="B48 B36 B46" name="Kody_1_3_1_2_3"/>
    <protectedRange sqref="C45" name="Przedmioty_2_1_1_6_2_3"/>
    <protectedRange sqref="B45" name="Kody_1_1_3_1_1_3"/>
    <protectedRange sqref="C59" name="Przedmioty_2_1_1_1_3_2_3"/>
    <protectedRange sqref="B59" name="Kody_1_2_1_1_1_3"/>
    <protectedRange sqref="C40:C41 C43:C44" name="Przedmioty_2_1_2_1_3"/>
    <protectedRange sqref="B40:B41 B43:B44" name="Kody_1_1_1_1_1_1_3"/>
    <protectedRange sqref="C49" name="Przedmioty_2_2_5_2_3"/>
    <protectedRange sqref="B49" name="Kody_1_4_1_1_3"/>
    <protectedRange sqref="C65 C50 C47" name="Przedmioty_2_1_1_7_2_3"/>
    <protectedRange sqref="B65 B50 B47" name="Kody_1_1_5_1_1_3"/>
    <protectedRange sqref="B51" name="Kody_1_1_6_1_1_3"/>
    <protectedRange sqref="C51" name="Przedmioty_2_1_1_8_2_3"/>
    <protectedRange sqref="C53:C54" name="Przedmioty_2_2_6_2_3"/>
    <protectedRange sqref="B53:B54" name="Kody_1_5_1_1_3"/>
    <protectedRange sqref="C56:C58" name="Przedmioty_2_1_1_9_2_3"/>
    <protectedRange sqref="B56:B58" name="Kody_1_1_7_1_1_3"/>
    <protectedRange sqref="C55" name="Przedmioty_2_1_1_1_4_2_3"/>
    <protectedRange sqref="B55" name="Kody_1_2_2_1_1_3"/>
    <protectedRange sqref="C62" name="Przedmioty_2_2_7_2_3"/>
    <protectedRange sqref="B62" name="Kody_1_6_2_1_3"/>
    <protectedRange sqref="C60" name="Przedmioty_2_1_1_10_2_3"/>
    <protectedRange sqref="B60" name="Kody_1_1_8_1_1_3"/>
    <protectedRange sqref="C61 C63:C64 C66" name="Przedmioty_2_1_2_2_2_3"/>
    <protectedRange sqref="B61 B63:B64 B66" name="Kody_1_1_1_2_1_3"/>
    <protectedRange sqref="C67" name="Przedmioty_2_1_1_11_2_3"/>
    <protectedRange sqref="B67" name="Kody_1_1_9_1_1_3"/>
    <protectedRange sqref="C68" name="Przedmioty_2_2_8_2_3"/>
    <protectedRange sqref="B68" name="Kody_1_7_1_1_3"/>
    <protectedRange sqref="C69 C73" name="Przedmioty_2_2_8_3_3"/>
    <protectedRange sqref="B69 B73" name="Kody_1_7_1_2_3"/>
    <protectedRange sqref="C71:C72 C74" name="Przedmioty_2_1_1_12_2_3"/>
    <protectedRange sqref="B71:B72 B74" name="Kody_1_1_10_1_1_3"/>
    <protectedRange sqref="C70" name="Przedmioty_2_1_1_1_5_2_3"/>
    <protectedRange sqref="B70" name="Kody_1_2_3_1_1_3"/>
    <protectedRange sqref="C75:C76" name="Przedmioty_2_2_9_2_3"/>
    <protectedRange sqref="B75:B76" name="Kody_1_8_1_1_3"/>
    <protectedRange sqref="C78:C80" name="Przedmioty_2_1_1_13_2_3"/>
    <protectedRange sqref="B78:B80" name="Kody_1_1_11_1_1_3"/>
    <protectedRange sqref="C77" name="Przedmioty_2_1_1_1_6_2_3"/>
    <protectedRange sqref="B77" name="Kody_1_2_4_1_1_3"/>
    <protectedRange sqref="C81" name="Przedmioty_2_1_2_3_2_3"/>
    <protectedRange sqref="B81" name="Kody_1_1_1_3_1_3"/>
    <protectedRange sqref="C87:C88 C82" name="Przedmioty_2_2_10_2_3"/>
    <protectedRange sqref="B87:B88 B82" name="Kody_1_9_1_1_3"/>
    <protectedRange sqref="C86" name="Przedmioty_2_1_1_14_2_3"/>
    <protectedRange sqref="B86" name="Kody_1_1_12_1_1_3"/>
    <protectedRange sqref="C83:C85" name="Przedmioty_2_1_2_4_1_1_4"/>
    <protectedRange sqref="B83:B85" name="Kody_1_1_1_4_1_3"/>
    <protectedRange sqref="C95" name="Przedmioty_2_2_11_1_1_4"/>
    <protectedRange sqref="B95" name="Kody_1_10_1_1_3"/>
    <protectedRange sqref="C90:C93" name="Przedmioty_2_1_1_15_2_3"/>
    <protectedRange sqref="B90:B93" name="Kody_1_1_13_1_1_3"/>
    <protectedRange sqref="C89" name="Przedmioty_2_1_1_1_7_2_3"/>
    <protectedRange sqref="B89" name="Kody_1_2_5_1_1_3"/>
    <protectedRange sqref="C94 C96:C97" name="Przedmioty_2_1_2_5_2_3"/>
    <protectedRange sqref="B94 B96:B97" name="Kody_1_1_1_5_1_3"/>
    <protectedRange sqref="D31 D17:D18" name="Przedmioty_1_1_1_1_1_2_1_3"/>
    <protectedRange sqref="D19:D23 D27 D29" name="Przedmioty_1_1_1_2_1_1_1_3"/>
    <protectedRange sqref="D24:D26 D28 D30" name="Przedmioty_3_1_1_1_3"/>
    <protectedRange sqref="E31 E17:E18 H31:I31 G17:I18 G19:G31" name="Przedmioty_1_1_1_1_1_2_2_2_4"/>
    <protectedRange sqref="E19:E23 H19:I23 E27 H27:I27 E29 H29:I29" name="Przedmioty_1_1_1_2_1_1_2_2_4"/>
    <protectedRange sqref="E24:E25 E28 H24:I26 H28:I28 E30 H30:I30" name="Przedmioty_3_1_1_2_2_4"/>
    <protectedRange sqref="E26" name="ECTS_1_1_4_1_1_2_4"/>
    <protectedRange sqref="D38:D39" name="Przedmioty_2_1_1_2_1_1_1_4"/>
    <protectedRange sqref="D33 D52" name="Przedmioty_2_2_3_1_4"/>
    <protectedRange sqref="D42 D34 D37" name="Przedmioty_2_1_1_3_1_4"/>
    <protectedRange sqref="D35" name="Przedmioty_2_1_1_1_2_1_4"/>
    <protectedRange sqref="D48 D36 D46" name="Przedmioty_2_2_4_1_1_4"/>
    <protectedRange sqref="D45" name="Przedmioty_2_1_1_6_1_1_4"/>
    <protectedRange sqref="D59" name="Przedmioty_2_1_1_1_3_1_1_4"/>
    <protectedRange sqref="D40:D41 D43:D44" name="Przedmioty_2_1_2_6_1_4"/>
    <protectedRange sqref="D49" name="Przedmioty_2_2_5_1_1_4"/>
    <protectedRange sqref="D65 D50 D47" name="Przedmioty_2_1_1_7_1_1_4"/>
    <protectedRange sqref="D51" name="Przedmioty_2_1_1_8_1_1_4"/>
    <protectedRange sqref="D53:D54" name="Przedmioty_2_2_6_1_1_4"/>
    <protectedRange sqref="D56:D58" name="Przedmioty_2_1_1_9_1_1_4"/>
    <protectedRange sqref="D55" name="Przedmioty_2_1_1_1_4_1_1_4"/>
    <protectedRange sqref="D62" name="Przedmioty_2_2_7_1_1_4"/>
    <protectedRange sqref="D60" name="Przedmioty_2_1_1_10_1_1_4"/>
    <protectedRange sqref="D61 D63:D64 D66" name="Przedmioty_2_1_2_2_1_1_4"/>
    <protectedRange sqref="D67" name="Przedmioty_2_1_1_11_1_1_4"/>
    <protectedRange sqref="D68" name="Przedmioty_2_2_8_1_1_4"/>
    <protectedRange sqref="E53:E58" name="ECTS_1_1_2_1_4_1_1_5"/>
    <protectedRange sqref="F53:H58 F60:F64 F66:F68" name="Przedmioty_1_2_1_1_2_2_1_1_5"/>
    <protectedRange sqref="E33" name="ECTS_1_2_1_1_5"/>
    <protectedRange sqref="E52 E34" name="ECTS_1_1_2_1_11_2_5"/>
    <protectedRange sqref="E38:E39" name="ECTS_3_2_1_5"/>
    <protectedRange sqref="E35 E37" name="ECTS_1_1_2_1_11_1_1_5"/>
    <protectedRange sqref="E36 E40:E41 E48 E43:E46 E59" name="ECTS_1_1_2_1_1_2_1_5"/>
    <protectedRange sqref="G36:H36 G40:H41 G48:H48 G43:H46" name="Przedmioty_1_2_1_1_1_2_1_5"/>
    <protectedRange sqref="G59:H59" name="Przedmioty_1_2_1_1_2_4_1_5"/>
    <protectedRange sqref="E49" name="ECTS_1_3_1_1_1_5"/>
    <protectedRange sqref="E65 E50 E47" name="ECTS_1_1_2_1_2_1_1_5"/>
    <protectedRange sqref="G65:H65 G47:H47 G49:H50" name="Przedmioty_1_2_1_1_2_1_1_1_1_5"/>
    <protectedRange sqref="E51" name="ECTS_1_1_2_1_3_1_1_5"/>
    <protectedRange sqref="G51:H51" name="Przedmioty_1_2_1_1_3_4_1_5"/>
    <protectedRange sqref="E60:E64 E66" name="ECTS_1_1_2_1_5_1_1_5"/>
    <protectedRange sqref="G67:G68 G60:H64 G66:H66" name="Przedmioty_1_2_1_1_2_3_1_1_5"/>
    <protectedRange sqref="E67" name="ECTS_1_1_2_1_6_1_1_5"/>
    <protectedRange sqref="H67" name="Przedmioty_1_2_1_1_3_1_1_1_1_5"/>
    <protectedRange sqref="E68" name="ECTS_1_1_2_1_7_1_1_5"/>
    <protectedRange sqref="H68" name="Przedmioty_1_2_1_1_3_2_1_1_5"/>
    <protectedRange sqref="E42" name="ECTS_1_1_2_1_1_1_1_5"/>
    <protectedRange sqref="D69 D73" name="Przedmioty_2_2_8_1_2_4"/>
    <protectedRange sqref="D71:D72 D74" name="Przedmioty_2_1_1_12_1_1_4"/>
    <protectedRange sqref="D70" name="Przedmioty_2_1_1_1_5_1_1_4"/>
    <protectedRange sqref="D75:D76" name="Przedmioty_2_2_9_1_1_4"/>
    <protectedRange sqref="D78:D80" name="Przedmioty_2_1_1_13_1_1_4"/>
    <protectedRange sqref="D77" name="Przedmioty_2_1_1_1_6_1_1_4"/>
    <protectedRange sqref="D81" name="Przedmioty_2_1_2_3_1_1_4"/>
    <protectedRange sqref="D86" name="Przedmioty_2_1_1_14_1_1_4"/>
    <protectedRange sqref="D83:D85" name="Przedmioty_2_1_2_4_1_1_1_4"/>
    <protectedRange sqref="D95" name="Przedmioty_2_2_11_1_1_1_4"/>
    <protectedRange sqref="D90:D93" name="Przedmioty_2_1_1_15_1_1_4"/>
    <protectedRange sqref="D89" name="Przedmioty_2_1_1_1_7_1_1_4"/>
    <protectedRange sqref="D94 D96:D97" name="Przedmioty_2_1_2_5_1_1_4"/>
    <protectedRange sqref="F69:F74" name="Przedmioty_1_2_1_1_2_2_1_2_5"/>
    <protectedRange sqref="E82" name="ECTS_1_1_2_1_9_1_1_5"/>
    <protectedRange sqref="G82:H82" name="Przedmioty_1_2_1_1_4_1_2_1_5"/>
    <protectedRange sqref="G69:G70" name="Przedmioty_1_2_1_1_2_3_1_2_5"/>
    <protectedRange sqref="E73" name="ECTS_1_4_1_1_5"/>
    <protectedRange sqref="E74 E69:E72" name="ECTS_1_1_2_1_7_1_2_5"/>
    <protectedRange sqref="G71:H74 H69:H70" name="Przedmioty_1_2_1_1_3_2_1_2_5"/>
    <protectedRange sqref="E75" name="ECTS_1_1_2_1_8_2_1_5"/>
    <protectedRange sqref="F75:H75 F76:F93" name="Przedmioty_1_2_1_1_3_3_2_1_5"/>
    <protectedRange sqref="E76:E81" name="ECTS_1_1_2_1_8_4_1_5"/>
    <protectedRange sqref="G77:H81" name="Przedmioty_1_2_1_1_3_3_4_1_5"/>
    <protectedRange sqref="G76:H76" name="Przedmioty_1_2_1_1_6_1_5"/>
    <protectedRange sqref="E83:E88" name="ECTS_1_1_2_1_9_2_1_5"/>
    <protectedRange sqref="G83:H88" name="Przedmioty_1_2_1_1_4_2_1_5"/>
    <protectedRange sqref="E89:E97" name="ECTS_1_1_2_1_10_2_1_5"/>
    <protectedRange sqref="G89:H93 F94:H97" name="Przedmioty_1_2_1_1_4_1_3_1_5"/>
  </protectedRanges>
  <mergeCells count="46">
    <mergeCell ref="E6:I6"/>
    <mergeCell ref="E7:I7"/>
    <mergeCell ref="E2:I2"/>
    <mergeCell ref="E3:I3"/>
    <mergeCell ref="E4:I4"/>
    <mergeCell ref="A10:D10"/>
    <mergeCell ref="F10:I11"/>
    <mergeCell ref="A11:D11"/>
    <mergeCell ref="A8:D8"/>
    <mergeCell ref="A9:D9"/>
    <mergeCell ref="E8:I8"/>
    <mergeCell ref="E9:I9"/>
    <mergeCell ref="O13:O14"/>
    <mergeCell ref="A12:A14"/>
    <mergeCell ref="B12:B14"/>
    <mergeCell ref="C12:C14"/>
    <mergeCell ref="D12:D14"/>
    <mergeCell ref="E12:E14"/>
    <mergeCell ref="A6:D6"/>
    <mergeCell ref="A7:D7"/>
    <mergeCell ref="S13:U13"/>
    <mergeCell ref="A15:U15"/>
    <mergeCell ref="J12:U12"/>
    <mergeCell ref="F13:F14"/>
    <mergeCell ref="G13:G14"/>
    <mergeCell ref="H13:H14"/>
    <mergeCell ref="I13:I14"/>
    <mergeCell ref="J13:J14"/>
    <mergeCell ref="M13:M14"/>
    <mergeCell ref="N13:N14"/>
    <mergeCell ref="Q13:Q14"/>
    <mergeCell ref="K13:L13"/>
    <mergeCell ref="F12:I12"/>
    <mergeCell ref="P13:P14"/>
    <mergeCell ref="A1:I1"/>
    <mergeCell ref="A4:D4"/>
    <mergeCell ref="A2:D2"/>
    <mergeCell ref="A3:D3"/>
    <mergeCell ref="A5:D5"/>
    <mergeCell ref="E5:I5"/>
    <mergeCell ref="A98:U98"/>
    <mergeCell ref="A32:U32"/>
    <mergeCell ref="A121:U121"/>
    <mergeCell ref="A114:U114"/>
    <mergeCell ref="A111:U111"/>
    <mergeCell ref="A105:U105"/>
  </mergeCells>
  <conditionalFormatting sqref="E17:E31">
    <cfRule type="expression" dxfId="29" priority="3" stopIfTrue="1">
      <formula>AND(E17&gt;0,F17&lt;=0)</formula>
    </cfRule>
    <cfRule type="expression" dxfId="28" priority="4" stopIfTrue="1">
      <formula>AND(F17&gt;0,OR(E17&lt;=0,ISBLANK(E17)))</formula>
    </cfRule>
  </conditionalFormatting>
  <conditionalFormatting sqref="E33:E97">
    <cfRule type="expression" dxfId="27" priority="1" stopIfTrue="1">
      <formula>AND(E33&gt;0,F33&lt;=0)</formula>
    </cfRule>
    <cfRule type="expression" dxfId="26" priority="2" stopIfTrue="1">
      <formula>AND(F33&gt;0,OR(E33&lt;=0,ISBLANK(E33)))</formula>
    </cfRule>
  </conditionalFormatting>
  <conditionalFormatting sqref="E99:E104">
    <cfRule type="expression" dxfId="25" priority="13" stopIfTrue="1">
      <formula>AND(E99&gt;0,F99&lt;=0)</formula>
    </cfRule>
    <cfRule type="expression" dxfId="24" priority="14" stopIfTrue="1">
      <formula>AND(F99&gt;0,OR(E99&lt;=0,ISBLANK(E99)))</formula>
    </cfRule>
  </conditionalFormatting>
  <conditionalFormatting sqref="E106:E110">
    <cfRule type="expression" dxfId="23" priority="11" stopIfTrue="1">
      <formula>AND(E106&gt;0,F106&lt;=0)</formula>
    </cfRule>
    <cfRule type="expression" dxfId="22" priority="12" stopIfTrue="1">
      <formula>AND(F106&gt;0,OR(E106&lt;=0,ISBLANK(E106)))</formula>
    </cfRule>
  </conditionalFormatting>
  <conditionalFormatting sqref="E115:E120">
    <cfRule type="expression" dxfId="21" priority="7" stopIfTrue="1">
      <formula>AND(E115&gt;0,F115&lt;=0)</formula>
    </cfRule>
    <cfRule type="expression" dxfId="20" priority="8" stopIfTrue="1">
      <formula>AND(F115&gt;0,OR(E115&lt;=0,ISBLANK(E115)))</formula>
    </cfRule>
  </conditionalFormatting>
  <conditionalFormatting sqref="E123:E126">
    <cfRule type="expression" dxfId="19" priority="9" stopIfTrue="1">
      <formula>AND(E123&gt;0,F123&lt;=0)</formula>
    </cfRule>
    <cfRule type="expression" dxfId="18" priority="10" stopIfTrue="1">
      <formula>AND(F123&gt;0,OR(E123&lt;=0,ISBLANK(E123)))</formula>
    </cfRule>
  </conditionalFormatting>
  <pageMargins left="0.25" right="0.25" top="0.75" bottom="0.75" header="0.3" footer="0.3"/>
  <pageSetup paperSize="9" scale="92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D562-9BE7-46A6-964F-ED5A2FDE2945}">
  <sheetPr>
    <pageSetUpPr fitToPage="1"/>
  </sheetPr>
  <dimension ref="A1:Y126"/>
  <sheetViews>
    <sheetView topLeftCell="A75" zoomScale="110" zoomScaleNormal="110" zoomScaleSheetLayoutView="90" workbookViewId="0">
      <selection activeCell="D33" sqref="D33:U97"/>
    </sheetView>
  </sheetViews>
  <sheetFormatPr defaultColWidth="8.81640625" defaultRowHeight="14.5" x14ac:dyDescent="0.35"/>
  <cols>
    <col min="1" max="1" width="7.36328125" customWidth="1"/>
    <col min="2" max="2" width="20.6328125" customWidth="1"/>
    <col min="3" max="3" width="34.453125" customWidth="1"/>
    <col min="5" max="9" width="4.1796875" customWidth="1"/>
    <col min="10" max="25" width="6" customWidth="1"/>
  </cols>
  <sheetData>
    <row r="1" spans="1:21" ht="25" customHeight="1" x14ac:dyDescent="0.3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35">
      <c r="A2" s="103" t="s">
        <v>1</v>
      </c>
      <c r="B2" s="103"/>
      <c r="C2" s="103"/>
      <c r="D2" s="103"/>
      <c r="E2" s="104" t="s">
        <v>2</v>
      </c>
      <c r="F2" s="104"/>
      <c r="G2" s="104"/>
      <c r="H2" s="104"/>
      <c r="I2" s="10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8" customHeight="1" x14ac:dyDescent="0.35">
      <c r="A3" s="103" t="s">
        <v>3</v>
      </c>
      <c r="B3" s="103"/>
      <c r="C3" s="103"/>
      <c r="D3" s="103"/>
      <c r="E3" s="104" t="s">
        <v>4</v>
      </c>
      <c r="F3" s="104"/>
      <c r="G3" s="104"/>
      <c r="H3" s="104"/>
      <c r="I3" s="10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7" customHeight="1" x14ac:dyDescent="0.35">
      <c r="A4" s="103" t="s">
        <v>5</v>
      </c>
      <c r="B4" s="103"/>
      <c r="C4" s="103"/>
      <c r="D4" s="103"/>
      <c r="E4" s="107" t="s">
        <v>242</v>
      </c>
      <c r="F4" s="107"/>
      <c r="G4" s="107"/>
      <c r="H4" s="107"/>
      <c r="I4" s="10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5">
      <c r="A5" s="103" t="s">
        <v>7</v>
      </c>
      <c r="B5" s="103"/>
      <c r="C5" s="103"/>
      <c r="D5" s="103"/>
      <c r="E5" s="104" t="s">
        <v>8</v>
      </c>
      <c r="F5" s="104"/>
      <c r="G5" s="104"/>
      <c r="H5" s="104"/>
      <c r="I5" s="10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35">
      <c r="A6" s="103" t="s">
        <v>9</v>
      </c>
      <c r="B6" s="103"/>
      <c r="C6" s="103"/>
      <c r="D6" s="103"/>
      <c r="E6" s="104" t="s">
        <v>10</v>
      </c>
      <c r="F6" s="104"/>
      <c r="G6" s="104"/>
      <c r="H6" s="104"/>
      <c r="I6" s="10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35">
      <c r="A7" s="103" t="s">
        <v>11</v>
      </c>
      <c r="B7" s="103"/>
      <c r="C7" s="103"/>
      <c r="D7" s="103"/>
      <c r="E7" s="104" t="s">
        <v>12</v>
      </c>
      <c r="F7" s="104"/>
      <c r="G7" s="104"/>
      <c r="H7" s="104"/>
      <c r="I7" s="10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35">
      <c r="A8" s="103" t="s">
        <v>13</v>
      </c>
      <c r="B8" s="103"/>
      <c r="C8" s="103"/>
      <c r="D8" s="103"/>
      <c r="E8" s="104" t="s">
        <v>14</v>
      </c>
      <c r="F8" s="104"/>
      <c r="G8" s="104"/>
      <c r="H8" s="104"/>
      <c r="I8" s="10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35">
      <c r="A9" s="103" t="s">
        <v>15</v>
      </c>
      <c r="B9" s="103"/>
      <c r="C9" s="103"/>
      <c r="D9" s="103"/>
      <c r="E9" s="104" t="s">
        <v>275</v>
      </c>
      <c r="F9" s="104"/>
      <c r="G9" s="104"/>
      <c r="H9" s="104"/>
      <c r="I9" s="10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35">
      <c r="A10" s="105" t="s">
        <v>16</v>
      </c>
      <c r="B10" s="105"/>
      <c r="C10" s="105"/>
      <c r="D10" s="105"/>
      <c r="E10" s="10" t="str">
        <f>IF($E$13=0,"",E11/$E$13)</f>
        <v/>
      </c>
      <c r="F10" s="106"/>
      <c r="G10" s="106"/>
      <c r="H10" s="106"/>
      <c r="I10" s="106"/>
      <c r="J10" s="35">
        <f>IF($E$11=0,"",J11/$E$11)</f>
        <v>0.50032051282051249</v>
      </c>
      <c r="K10" s="11">
        <f t="shared" ref="K10:U10" si="0">IF($E$11=0,"",K11/$E$11)</f>
        <v>5.0641025641025642E-2</v>
      </c>
      <c r="L10" s="11">
        <f t="shared" si="0"/>
        <v>0.44903846153846172</v>
      </c>
      <c r="M10" s="11">
        <f t="shared" si="0"/>
        <v>0.78750000000000009</v>
      </c>
      <c r="N10" s="11">
        <f t="shared" si="0"/>
        <v>9.6153846153846159E-2</v>
      </c>
      <c r="O10" s="11">
        <f t="shared" si="0"/>
        <v>0.16057692307692314</v>
      </c>
      <c r="P10" s="11">
        <f t="shared" si="0"/>
        <v>0.89102564102564108</v>
      </c>
      <c r="Q10" s="11">
        <f t="shared" si="0"/>
        <v>0.10897435897435898</v>
      </c>
      <c r="R10" s="11">
        <f t="shared" si="0"/>
        <v>0.80128205128205132</v>
      </c>
      <c r="S10" s="11">
        <f t="shared" si="0"/>
        <v>0.10576923076923077</v>
      </c>
      <c r="T10" s="11">
        <f t="shared" si="0"/>
        <v>6.4102564102564097E-2</v>
      </c>
      <c r="U10" s="11">
        <f t="shared" si="0"/>
        <v>2.8846153846153848E-2</v>
      </c>
    </row>
    <row r="11" spans="1:21" x14ac:dyDescent="0.35">
      <c r="A11" s="105" t="s">
        <v>17</v>
      </c>
      <c r="B11" s="105"/>
      <c r="C11" s="105"/>
      <c r="D11" s="105"/>
      <c r="E11" s="8">
        <f>SUM(E16:E126)</f>
        <v>312</v>
      </c>
      <c r="F11" s="106"/>
      <c r="G11" s="106"/>
      <c r="H11" s="106"/>
      <c r="I11" s="106"/>
      <c r="J11" s="12">
        <f t="shared" ref="J11:U11" si="1">SUM(J16:J126)</f>
        <v>156.09999999999991</v>
      </c>
      <c r="K11" s="12">
        <f t="shared" si="1"/>
        <v>15.8</v>
      </c>
      <c r="L11" s="12">
        <f t="shared" si="1"/>
        <v>140.10000000000005</v>
      </c>
      <c r="M11" s="12">
        <f t="shared" si="1"/>
        <v>245.70000000000002</v>
      </c>
      <c r="N11" s="12">
        <f t="shared" si="1"/>
        <v>30</v>
      </c>
      <c r="O11" s="12">
        <f t="shared" si="1"/>
        <v>50.100000000000023</v>
      </c>
      <c r="P11" s="12">
        <f t="shared" si="1"/>
        <v>278</v>
      </c>
      <c r="Q11" s="12">
        <f t="shared" si="1"/>
        <v>34</v>
      </c>
      <c r="R11" s="12">
        <f t="shared" si="1"/>
        <v>250</v>
      </c>
      <c r="S11" s="12">
        <f t="shared" si="1"/>
        <v>33</v>
      </c>
      <c r="T11" s="12">
        <f t="shared" si="1"/>
        <v>20</v>
      </c>
      <c r="U11" s="12">
        <f t="shared" si="1"/>
        <v>9</v>
      </c>
    </row>
    <row r="12" spans="1:21" x14ac:dyDescent="0.35">
      <c r="A12" s="94" t="s">
        <v>18</v>
      </c>
      <c r="B12" s="95" t="s">
        <v>19</v>
      </c>
      <c r="C12" s="95" t="s">
        <v>20</v>
      </c>
      <c r="D12" s="96" t="s">
        <v>21</v>
      </c>
      <c r="E12" s="97" t="s">
        <v>22</v>
      </c>
      <c r="F12" s="94" t="s">
        <v>23</v>
      </c>
      <c r="G12" s="94"/>
      <c r="H12" s="94"/>
      <c r="I12" s="94"/>
      <c r="J12" s="98" t="s">
        <v>24</v>
      </c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  <row r="13" spans="1:21" ht="78" customHeight="1" x14ac:dyDescent="0.35">
      <c r="A13" s="94"/>
      <c r="B13" s="95"/>
      <c r="C13" s="95"/>
      <c r="D13" s="96"/>
      <c r="E13" s="97"/>
      <c r="F13" s="94" t="s">
        <v>25</v>
      </c>
      <c r="G13" s="94" t="s">
        <v>26</v>
      </c>
      <c r="H13" s="94" t="s">
        <v>27</v>
      </c>
      <c r="I13" s="94" t="s">
        <v>28</v>
      </c>
      <c r="J13" s="91" t="s">
        <v>29</v>
      </c>
      <c r="K13" s="99" t="s">
        <v>30</v>
      </c>
      <c r="L13" s="99"/>
      <c r="M13" s="100" t="s">
        <v>31</v>
      </c>
      <c r="N13" s="91" t="s">
        <v>32</v>
      </c>
      <c r="O13" s="101" t="s">
        <v>33</v>
      </c>
      <c r="P13" s="91" t="s">
        <v>34</v>
      </c>
      <c r="Q13" s="91" t="s">
        <v>35</v>
      </c>
      <c r="R13" s="9" t="s">
        <v>36</v>
      </c>
      <c r="S13" s="92" t="s">
        <v>37</v>
      </c>
      <c r="T13" s="92"/>
      <c r="U13" s="92"/>
    </row>
    <row r="14" spans="1:21" ht="59.5" customHeight="1" x14ac:dyDescent="0.35">
      <c r="A14" s="94"/>
      <c r="B14" s="95"/>
      <c r="C14" s="95"/>
      <c r="D14" s="96"/>
      <c r="E14" s="97"/>
      <c r="F14" s="94"/>
      <c r="G14" s="94"/>
      <c r="H14" s="94"/>
      <c r="I14" s="94"/>
      <c r="J14" s="91"/>
      <c r="K14" s="7" t="s">
        <v>38</v>
      </c>
      <c r="L14" s="13" t="s">
        <v>39</v>
      </c>
      <c r="M14" s="100"/>
      <c r="N14" s="91"/>
      <c r="O14" s="102"/>
      <c r="P14" s="91"/>
      <c r="Q14" s="91"/>
      <c r="R14" s="7" t="s">
        <v>40</v>
      </c>
      <c r="S14" s="7" t="s">
        <v>41</v>
      </c>
      <c r="T14" s="7" t="s">
        <v>42</v>
      </c>
      <c r="U14" s="7" t="s">
        <v>43</v>
      </c>
    </row>
    <row r="15" spans="1:21" x14ac:dyDescent="0.35">
      <c r="A15" s="93" t="s">
        <v>44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spans="1:21" x14ac:dyDescent="0.35">
      <c r="A16" s="25">
        <v>1</v>
      </c>
      <c r="B16" s="43" t="s">
        <v>45</v>
      </c>
      <c r="C16" s="44" t="s">
        <v>46</v>
      </c>
      <c r="D16" s="25" t="s">
        <v>47</v>
      </c>
      <c r="E16" s="41">
        <v>0</v>
      </c>
      <c r="F16" s="25">
        <f>SUM(G16:I16)</f>
        <v>4</v>
      </c>
      <c r="G16" s="25">
        <v>0</v>
      </c>
      <c r="H16" s="25">
        <v>0</v>
      </c>
      <c r="I16" s="45">
        <v>4</v>
      </c>
      <c r="J16" s="46">
        <f>ROUND((G16+H16)/25,1)</f>
        <v>0</v>
      </c>
      <c r="K16" s="46">
        <v>0</v>
      </c>
      <c r="L16" s="46">
        <v>0</v>
      </c>
      <c r="M16" s="46">
        <v>0</v>
      </c>
      <c r="N16" s="46"/>
      <c r="O16" s="46">
        <v>0</v>
      </c>
      <c r="P16" s="46"/>
      <c r="Q16" s="46"/>
      <c r="R16" s="46">
        <v>0</v>
      </c>
      <c r="S16" s="46">
        <v>0</v>
      </c>
      <c r="T16" s="46">
        <v>0</v>
      </c>
      <c r="U16" s="46">
        <v>0</v>
      </c>
    </row>
    <row r="17" spans="1:25" x14ac:dyDescent="0.35">
      <c r="A17" s="25">
        <v>2</v>
      </c>
      <c r="B17" s="31" t="s">
        <v>266</v>
      </c>
      <c r="C17" s="47" t="s">
        <v>48</v>
      </c>
      <c r="D17" s="48" t="s">
        <v>49</v>
      </c>
      <c r="E17" s="49">
        <v>2</v>
      </c>
      <c r="F17" s="25">
        <v>26</v>
      </c>
      <c r="G17" s="48">
        <v>0</v>
      </c>
      <c r="H17" s="48">
        <v>26</v>
      </c>
      <c r="I17" s="48">
        <v>0</v>
      </c>
      <c r="J17" s="46">
        <f>ROUND((G17+H17)/25,1)</f>
        <v>1</v>
      </c>
      <c r="K17" s="46">
        <f>ROUND(I17/25,1)</f>
        <v>0</v>
      </c>
      <c r="L17" s="46">
        <f>IF(E17-J17-K17&lt;0,0,E17-J17-K17)</f>
        <v>1</v>
      </c>
      <c r="M17" s="46">
        <f>IF(ROUND((H17+I17)/25,1)+ROUND((H17+I17)/F17*L17,1)&gt;E17,E17,ROUND((H17+I17)/25,1)+ROUND((H17+I17)/F17*L17,1))</f>
        <v>2</v>
      </c>
      <c r="N17" s="46"/>
      <c r="O17" s="46">
        <f t="shared" ref="O17:O31" si="2">ROUND(((G17+I17)/25),1)</f>
        <v>0</v>
      </c>
      <c r="P17" s="46">
        <v>2</v>
      </c>
      <c r="Q17" s="46">
        <v>0</v>
      </c>
      <c r="R17" s="46">
        <v>2</v>
      </c>
      <c r="S17" s="46">
        <v>0</v>
      </c>
      <c r="T17" s="46">
        <v>0</v>
      </c>
      <c r="U17" s="46">
        <v>0</v>
      </c>
    </row>
    <row r="18" spans="1:25" x14ac:dyDescent="0.35">
      <c r="A18" s="25">
        <v>3</v>
      </c>
      <c r="B18" s="31" t="s">
        <v>50</v>
      </c>
      <c r="C18" s="47" t="s">
        <v>51</v>
      </c>
      <c r="D18" s="48" t="s">
        <v>49</v>
      </c>
      <c r="E18" s="49">
        <v>3</v>
      </c>
      <c r="F18" s="25">
        <f t="shared" ref="F18:F31" si="3">SUM(G18:I18)</f>
        <v>44</v>
      </c>
      <c r="G18" s="48">
        <v>16</v>
      </c>
      <c r="H18" s="48">
        <v>28</v>
      </c>
      <c r="I18" s="48">
        <v>0</v>
      </c>
      <c r="J18" s="46">
        <f t="shared" ref="J18:J31" si="4">ROUND((G18+H18)/25,1)</f>
        <v>1.8</v>
      </c>
      <c r="K18" s="46">
        <f t="shared" ref="K18:K31" si="5">ROUND(I18/25,1)</f>
        <v>0</v>
      </c>
      <c r="L18" s="46">
        <f>IF(E18-J18-K18&lt;0,0,E18-J18-K18)</f>
        <v>1.2</v>
      </c>
      <c r="M18" s="46">
        <f t="shared" ref="M18:M31" si="6">IF(ROUND((H18+I18)/25,1)+ROUND((H18+I18)/F18*L18,1)&gt;E18,E18,ROUND((H18+I18)/25,1)+ROUND((H18+I18)/F18*L18,1))</f>
        <v>1.9000000000000001</v>
      </c>
      <c r="N18" s="46"/>
      <c r="O18" s="46">
        <f t="shared" si="2"/>
        <v>0.6</v>
      </c>
      <c r="P18" s="46">
        <v>0</v>
      </c>
      <c r="Q18" s="46">
        <v>3</v>
      </c>
      <c r="R18" s="46">
        <v>0</v>
      </c>
      <c r="S18" s="46">
        <v>0</v>
      </c>
      <c r="T18" s="46">
        <v>0</v>
      </c>
      <c r="U18" s="46">
        <v>3</v>
      </c>
    </row>
    <row r="19" spans="1:25" x14ac:dyDescent="0.35">
      <c r="A19" s="25">
        <v>4</v>
      </c>
      <c r="B19" s="31" t="s">
        <v>52</v>
      </c>
      <c r="C19" s="47" t="s">
        <v>53</v>
      </c>
      <c r="D19" s="48" t="s">
        <v>49</v>
      </c>
      <c r="E19" s="49">
        <v>4</v>
      </c>
      <c r="F19" s="25">
        <v>50</v>
      </c>
      <c r="G19" s="48">
        <v>18</v>
      </c>
      <c r="H19" s="48">
        <v>32</v>
      </c>
      <c r="I19" s="48">
        <v>0</v>
      </c>
      <c r="J19" s="46">
        <f t="shared" si="4"/>
        <v>2</v>
      </c>
      <c r="K19" s="46">
        <f t="shared" si="5"/>
        <v>0</v>
      </c>
      <c r="L19" s="46">
        <f>IF(E19-J19-K19&lt;0,0,E19-J19-K19)</f>
        <v>2</v>
      </c>
      <c r="M19" s="46">
        <f t="shared" si="6"/>
        <v>2.6</v>
      </c>
      <c r="N19" s="46"/>
      <c r="O19" s="46">
        <f t="shared" si="2"/>
        <v>0.7</v>
      </c>
      <c r="P19" s="46">
        <v>4</v>
      </c>
      <c r="Q19" s="46">
        <v>0</v>
      </c>
      <c r="R19" s="46">
        <v>4</v>
      </c>
      <c r="S19" s="46">
        <v>0</v>
      </c>
      <c r="T19" s="46">
        <v>0</v>
      </c>
      <c r="U19" s="46">
        <v>0</v>
      </c>
      <c r="V19" s="21"/>
      <c r="W19" s="22"/>
      <c r="X19" s="22"/>
      <c r="Y19" s="22"/>
    </row>
    <row r="20" spans="1:25" x14ac:dyDescent="0.35">
      <c r="A20" s="25">
        <v>5</v>
      </c>
      <c r="B20" s="31" t="s">
        <v>54</v>
      </c>
      <c r="C20" s="47" t="s">
        <v>55</v>
      </c>
      <c r="D20" s="48" t="s">
        <v>56</v>
      </c>
      <c r="E20" s="49">
        <v>4</v>
      </c>
      <c r="F20" s="25">
        <f t="shared" si="3"/>
        <v>50</v>
      </c>
      <c r="G20" s="48">
        <v>18</v>
      </c>
      <c r="H20" s="48">
        <v>32</v>
      </c>
      <c r="I20" s="48">
        <v>0</v>
      </c>
      <c r="J20" s="46">
        <f t="shared" si="4"/>
        <v>2</v>
      </c>
      <c r="K20" s="46">
        <f t="shared" si="5"/>
        <v>0</v>
      </c>
      <c r="L20" s="46">
        <f t="shared" ref="L20:L31" si="7">IF(E20-J20-K20&lt;0,0,E20-J20-K20)</f>
        <v>2</v>
      </c>
      <c r="M20" s="46">
        <f t="shared" si="6"/>
        <v>2.6</v>
      </c>
      <c r="N20" s="46"/>
      <c r="O20" s="46">
        <f t="shared" si="2"/>
        <v>0.7</v>
      </c>
      <c r="P20" s="46">
        <v>4</v>
      </c>
      <c r="Q20" s="46">
        <v>0</v>
      </c>
      <c r="R20" s="46">
        <v>0</v>
      </c>
      <c r="S20" s="46">
        <v>4</v>
      </c>
      <c r="T20" s="46">
        <v>0</v>
      </c>
      <c r="U20" s="46">
        <v>0</v>
      </c>
    </row>
    <row r="21" spans="1:25" x14ac:dyDescent="0.35">
      <c r="A21" s="25">
        <v>6</v>
      </c>
      <c r="B21" s="31" t="s">
        <v>57</v>
      </c>
      <c r="C21" s="47" t="s">
        <v>58</v>
      </c>
      <c r="D21" s="48" t="s">
        <v>56</v>
      </c>
      <c r="E21" s="49">
        <v>4</v>
      </c>
      <c r="F21" s="25">
        <f t="shared" si="3"/>
        <v>50</v>
      </c>
      <c r="G21" s="48">
        <v>18</v>
      </c>
      <c r="H21" s="48">
        <v>32</v>
      </c>
      <c r="I21" s="48">
        <v>0</v>
      </c>
      <c r="J21" s="46">
        <f t="shared" si="4"/>
        <v>2</v>
      </c>
      <c r="K21" s="46">
        <f t="shared" si="5"/>
        <v>0</v>
      </c>
      <c r="L21" s="46">
        <f t="shared" si="7"/>
        <v>2</v>
      </c>
      <c r="M21" s="46">
        <f t="shared" si="6"/>
        <v>2.6</v>
      </c>
      <c r="N21" s="46"/>
      <c r="O21" s="46">
        <f t="shared" si="2"/>
        <v>0.7</v>
      </c>
      <c r="P21" s="46">
        <v>4</v>
      </c>
      <c r="Q21" s="46">
        <v>0</v>
      </c>
      <c r="R21" s="46">
        <v>4</v>
      </c>
      <c r="S21" s="46">
        <v>0</v>
      </c>
      <c r="T21" s="46">
        <v>0</v>
      </c>
      <c r="U21" s="46">
        <v>0</v>
      </c>
    </row>
    <row r="22" spans="1:25" x14ac:dyDescent="0.35">
      <c r="A22" s="25">
        <v>7</v>
      </c>
      <c r="B22" s="31" t="s">
        <v>59</v>
      </c>
      <c r="C22" s="47" t="s">
        <v>60</v>
      </c>
      <c r="D22" s="48" t="s">
        <v>49</v>
      </c>
      <c r="E22" s="49">
        <v>3</v>
      </c>
      <c r="F22" s="25">
        <f t="shared" si="3"/>
        <v>44</v>
      </c>
      <c r="G22" s="48">
        <v>16</v>
      </c>
      <c r="H22" s="48">
        <v>28</v>
      </c>
      <c r="I22" s="48">
        <v>0</v>
      </c>
      <c r="J22" s="46">
        <f t="shared" si="4"/>
        <v>1.8</v>
      </c>
      <c r="K22" s="46">
        <f t="shared" si="5"/>
        <v>0</v>
      </c>
      <c r="L22" s="46">
        <f t="shared" si="7"/>
        <v>1.2</v>
      </c>
      <c r="M22" s="46">
        <f t="shared" si="6"/>
        <v>1.9000000000000001</v>
      </c>
      <c r="N22" s="46"/>
      <c r="O22" s="46">
        <f t="shared" si="2"/>
        <v>0.6</v>
      </c>
      <c r="P22" s="46">
        <v>3</v>
      </c>
      <c r="Q22" s="46">
        <v>0</v>
      </c>
      <c r="R22" s="50">
        <v>2</v>
      </c>
      <c r="S22" s="50">
        <v>0</v>
      </c>
      <c r="T22" s="50">
        <v>1</v>
      </c>
      <c r="U22" s="50">
        <v>0</v>
      </c>
      <c r="V22" s="21"/>
      <c r="W22" s="22"/>
      <c r="X22" s="22"/>
      <c r="Y22" s="22"/>
    </row>
    <row r="23" spans="1:25" x14ac:dyDescent="0.35">
      <c r="A23" s="37">
        <v>8</v>
      </c>
      <c r="B23" s="38" t="s">
        <v>277</v>
      </c>
      <c r="C23" s="51" t="s">
        <v>276</v>
      </c>
      <c r="D23" s="52" t="s">
        <v>47</v>
      </c>
      <c r="E23" s="49">
        <v>2</v>
      </c>
      <c r="F23" s="37">
        <v>16</v>
      </c>
      <c r="G23" s="52">
        <v>0</v>
      </c>
      <c r="H23" s="52">
        <v>16</v>
      </c>
      <c r="I23" s="52">
        <v>0</v>
      </c>
      <c r="J23" s="50">
        <f t="shared" si="4"/>
        <v>0.6</v>
      </c>
      <c r="K23" s="50">
        <f t="shared" si="5"/>
        <v>0</v>
      </c>
      <c r="L23" s="50">
        <f t="shared" si="7"/>
        <v>1.4</v>
      </c>
      <c r="M23" s="50">
        <f t="shared" si="6"/>
        <v>2</v>
      </c>
      <c r="N23" s="50"/>
      <c r="O23" s="50">
        <f t="shared" si="2"/>
        <v>0</v>
      </c>
      <c r="P23" s="50">
        <v>2</v>
      </c>
      <c r="Q23" s="50">
        <v>0</v>
      </c>
      <c r="R23" s="50">
        <v>2</v>
      </c>
      <c r="S23" s="50">
        <v>0</v>
      </c>
      <c r="T23" s="50">
        <v>0</v>
      </c>
      <c r="U23" s="50">
        <v>0</v>
      </c>
    </row>
    <row r="24" spans="1:25" x14ac:dyDescent="0.35">
      <c r="A24" s="37">
        <v>9</v>
      </c>
      <c r="B24" s="38" t="s">
        <v>61</v>
      </c>
      <c r="C24" s="51" t="s">
        <v>62</v>
      </c>
      <c r="D24" s="52" t="s">
        <v>49</v>
      </c>
      <c r="E24" s="49">
        <v>3</v>
      </c>
      <c r="F24" s="37">
        <f t="shared" si="3"/>
        <v>44</v>
      </c>
      <c r="G24" s="52">
        <v>16</v>
      </c>
      <c r="H24" s="52">
        <v>28</v>
      </c>
      <c r="I24" s="52">
        <v>0</v>
      </c>
      <c r="J24" s="50">
        <f t="shared" si="4"/>
        <v>1.8</v>
      </c>
      <c r="K24" s="50">
        <f t="shared" si="5"/>
        <v>0</v>
      </c>
      <c r="L24" s="50">
        <f t="shared" si="7"/>
        <v>1.2</v>
      </c>
      <c r="M24" s="50">
        <f t="shared" si="6"/>
        <v>1.9000000000000001</v>
      </c>
      <c r="N24" s="50"/>
      <c r="O24" s="50">
        <f t="shared" si="2"/>
        <v>0.6</v>
      </c>
      <c r="P24" s="50">
        <v>3</v>
      </c>
      <c r="Q24" s="50">
        <v>0</v>
      </c>
      <c r="R24" s="50">
        <v>3</v>
      </c>
      <c r="S24" s="50">
        <v>0</v>
      </c>
      <c r="T24" s="50">
        <v>0</v>
      </c>
      <c r="U24" s="50">
        <v>0</v>
      </c>
      <c r="V24" s="21"/>
      <c r="W24" s="22"/>
      <c r="X24" s="22"/>
      <c r="Y24" s="22"/>
    </row>
    <row r="25" spans="1:25" x14ac:dyDescent="0.35">
      <c r="A25" s="37">
        <v>10</v>
      </c>
      <c r="B25" s="38" t="s">
        <v>63</v>
      </c>
      <c r="C25" s="51" t="s">
        <v>64</v>
      </c>
      <c r="D25" s="52" t="s">
        <v>56</v>
      </c>
      <c r="E25" s="49">
        <v>4</v>
      </c>
      <c r="F25" s="37">
        <f t="shared" si="3"/>
        <v>50</v>
      </c>
      <c r="G25" s="52">
        <v>18</v>
      </c>
      <c r="H25" s="52">
        <v>32</v>
      </c>
      <c r="I25" s="52">
        <v>0</v>
      </c>
      <c r="J25" s="50">
        <f>ROUND((G25+H25)/25,1)</f>
        <v>2</v>
      </c>
      <c r="K25" s="50">
        <f t="shared" si="5"/>
        <v>0</v>
      </c>
      <c r="L25" s="50">
        <f t="shared" si="7"/>
        <v>2</v>
      </c>
      <c r="M25" s="50">
        <f t="shared" si="6"/>
        <v>2.6</v>
      </c>
      <c r="N25" s="50"/>
      <c r="O25" s="50">
        <f t="shared" si="2"/>
        <v>0.7</v>
      </c>
      <c r="P25" s="50">
        <v>4</v>
      </c>
      <c r="Q25" s="50">
        <v>0</v>
      </c>
      <c r="R25" s="50">
        <v>0</v>
      </c>
      <c r="S25" s="50">
        <v>4</v>
      </c>
      <c r="T25" s="50">
        <v>0</v>
      </c>
      <c r="U25" s="50">
        <v>0</v>
      </c>
      <c r="V25" s="21"/>
      <c r="W25" s="22"/>
      <c r="X25" s="22"/>
      <c r="Y25" s="22"/>
    </row>
    <row r="26" spans="1:25" x14ac:dyDescent="0.35">
      <c r="A26" s="37">
        <v>11</v>
      </c>
      <c r="B26" s="38" t="s">
        <v>65</v>
      </c>
      <c r="C26" s="51" t="s">
        <v>66</v>
      </c>
      <c r="D26" s="52" t="s">
        <v>49</v>
      </c>
      <c r="E26" s="53">
        <v>3</v>
      </c>
      <c r="F26" s="37">
        <f t="shared" si="3"/>
        <v>44</v>
      </c>
      <c r="G26" s="52">
        <v>16</v>
      </c>
      <c r="H26" s="52">
        <v>28</v>
      </c>
      <c r="I26" s="52">
        <v>0</v>
      </c>
      <c r="J26" s="50">
        <f t="shared" si="4"/>
        <v>1.8</v>
      </c>
      <c r="K26" s="50">
        <f t="shared" si="5"/>
        <v>0</v>
      </c>
      <c r="L26" s="50">
        <f t="shared" si="7"/>
        <v>1.2</v>
      </c>
      <c r="M26" s="50">
        <f t="shared" si="6"/>
        <v>1.9000000000000001</v>
      </c>
      <c r="N26" s="50"/>
      <c r="O26" s="50">
        <f t="shared" si="2"/>
        <v>0.6</v>
      </c>
      <c r="P26" s="50">
        <v>3</v>
      </c>
      <c r="Q26" s="50">
        <v>0</v>
      </c>
      <c r="R26" s="50">
        <v>0</v>
      </c>
      <c r="S26" s="50">
        <v>3</v>
      </c>
      <c r="T26" s="50">
        <v>0</v>
      </c>
      <c r="U26" s="50">
        <v>0</v>
      </c>
      <c r="V26" s="21"/>
      <c r="W26" s="22"/>
      <c r="X26" s="22"/>
      <c r="Y26" s="22"/>
    </row>
    <row r="27" spans="1:25" x14ac:dyDescent="0.35">
      <c r="A27" s="37">
        <v>12</v>
      </c>
      <c r="B27" s="38" t="s">
        <v>278</v>
      </c>
      <c r="C27" s="51" t="s">
        <v>279</v>
      </c>
      <c r="D27" s="52" t="s">
        <v>47</v>
      </c>
      <c r="E27" s="49">
        <v>2</v>
      </c>
      <c r="F27" s="37">
        <v>16</v>
      </c>
      <c r="G27" s="52">
        <v>0</v>
      </c>
      <c r="H27" s="52">
        <v>16</v>
      </c>
      <c r="I27" s="52">
        <v>0</v>
      </c>
      <c r="J27" s="50">
        <f t="shared" si="4"/>
        <v>0.6</v>
      </c>
      <c r="K27" s="50">
        <f t="shared" si="5"/>
        <v>0</v>
      </c>
      <c r="L27" s="50">
        <f t="shared" si="7"/>
        <v>1.4</v>
      </c>
      <c r="M27" s="50">
        <f t="shared" si="6"/>
        <v>2</v>
      </c>
      <c r="N27" s="50"/>
      <c r="O27" s="50">
        <f t="shared" si="2"/>
        <v>0</v>
      </c>
      <c r="P27" s="50">
        <v>2</v>
      </c>
      <c r="Q27" s="50">
        <v>0</v>
      </c>
      <c r="R27" s="50">
        <v>1</v>
      </c>
      <c r="S27" s="50">
        <v>0</v>
      </c>
      <c r="T27" s="50">
        <v>1</v>
      </c>
      <c r="U27" s="50">
        <v>0</v>
      </c>
    </row>
    <row r="28" spans="1:25" x14ac:dyDescent="0.35">
      <c r="A28" s="37">
        <v>13</v>
      </c>
      <c r="B28" s="38" t="s">
        <v>67</v>
      </c>
      <c r="C28" s="51" t="s">
        <v>68</v>
      </c>
      <c r="D28" s="52" t="s">
        <v>49</v>
      </c>
      <c r="E28" s="49">
        <v>3</v>
      </c>
      <c r="F28" s="37">
        <f t="shared" si="3"/>
        <v>44</v>
      </c>
      <c r="G28" s="52">
        <v>16</v>
      </c>
      <c r="H28" s="52">
        <v>28</v>
      </c>
      <c r="I28" s="52">
        <v>0</v>
      </c>
      <c r="J28" s="50">
        <f t="shared" si="4"/>
        <v>1.8</v>
      </c>
      <c r="K28" s="50">
        <f t="shared" si="5"/>
        <v>0</v>
      </c>
      <c r="L28" s="50">
        <f t="shared" si="7"/>
        <v>1.2</v>
      </c>
      <c r="M28" s="50">
        <f t="shared" si="6"/>
        <v>1.9000000000000001</v>
      </c>
      <c r="N28" s="50"/>
      <c r="O28" s="50">
        <f t="shared" si="2"/>
        <v>0.6</v>
      </c>
      <c r="P28" s="50">
        <v>3</v>
      </c>
      <c r="Q28" s="50">
        <v>0</v>
      </c>
      <c r="R28" s="50">
        <v>0</v>
      </c>
      <c r="S28" s="50">
        <v>3</v>
      </c>
      <c r="T28" s="50">
        <v>0</v>
      </c>
      <c r="U28" s="50">
        <v>0</v>
      </c>
    </row>
    <row r="29" spans="1:25" x14ac:dyDescent="0.35">
      <c r="A29" s="37">
        <v>14</v>
      </c>
      <c r="B29" s="38" t="s">
        <v>280</v>
      </c>
      <c r="C29" s="51" t="s">
        <v>281</v>
      </c>
      <c r="D29" s="52" t="s">
        <v>47</v>
      </c>
      <c r="E29" s="49">
        <v>2</v>
      </c>
      <c r="F29" s="37">
        <v>16</v>
      </c>
      <c r="G29" s="52">
        <v>0</v>
      </c>
      <c r="H29" s="52">
        <v>16</v>
      </c>
      <c r="I29" s="52">
        <v>0</v>
      </c>
      <c r="J29" s="50">
        <f t="shared" si="4"/>
        <v>0.6</v>
      </c>
      <c r="K29" s="50">
        <f t="shared" si="5"/>
        <v>0</v>
      </c>
      <c r="L29" s="50">
        <f t="shared" si="7"/>
        <v>1.4</v>
      </c>
      <c r="M29" s="50">
        <f t="shared" si="6"/>
        <v>2</v>
      </c>
      <c r="N29" s="50"/>
      <c r="O29" s="50">
        <f t="shared" si="2"/>
        <v>0</v>
      </c>
      <c r="P29" s="50">
        <v>2</v>
      </c>
      <c r="Q29" s="50">
        <v>0</v>
      </c>
      <c r="R29" s="50">
        <v>1</v>
      </c>
      <c r="S29" s="50">
        <v>0</v>
      </c>
      <c r="T29" s="50">
        <v>1</v>
      </c>
      <c r="U29" s="50">
        <v>0</v>
      </c>
    </row>
    <row r="30" spans="1:25" x14ac:dyDescent="0.35">
      <c r="A30" s="25">
        <v>15</v>
      </c>
      <c r="B30" s="31" t="s">
        <v>69</v>
      </c>
      <c r="C30" s="47" t="s">
        <v>70</v>
      </c>
      <c r="D30" s="48" t="s">
        <v>49</v>
      </c>
      <c r="E30" s="49">
        <v>3</v>
      </c>
      <c r="F30" s="25">
        <f t="shared" si="3"/>
        <v>44</v>
      </c>
      <c r="G30" s="48">
        <v>16</v>
      </c>
      <c r="H30" s="48">
        <v>28</v>
      </c>
      <c r="I30" s="48">
        <v>0</v>
      </c>
      <c r="J30" s="46">
        <f t="shared" si="4"/>
        <v>1.8</v>
      </c>
      <c r="K30" s="46">
        <f t="shared" si="5"/>
        <v>0</v>
      </c>
      <c r="L30" s="46">
        <f t="shared" si="7"/>
        <v>1.2</v>
      </c>
      <c r="M30" s="46">
        <f t="shared" si="6"/>
        <v>1.9000000000000001</v>
      </c>
      <c r="N30" s="46"/>
      <c r="O30" s="46">
        <f t="shared" si="2"/>
        <v>0.6</v>
      </c>
      <c r="P30" s="46">
        <v>3</v>
      </c>
      <c r="Q30" s="46">
        <v>0</v>
      </c>
      <c r="R30" s="46">
        <v>0</v>
      </c>
      <c r="S30" s="46">
        <v>3</v>
      </c>
      <c r="T30" s="46">
        <v>0</v>
      </c>
      <c r="U30" s="46">
        <v>0</v>
      </c>
    </row>
    <row r="31" spans="1:25" x14ac:dyDescent="0.35">
      <c r="A31" s="25">
        <v>16</v>
      </c>
      <c r="B31" s="31" t="s">
        <v>71</v>
      </c>
      <c r="C31" s="47" t="s">
        <v>72</v>
      </c>
      <c r="D31" s="48" t="s">
        <v>56</v>
      </c>
      <c r="E31" s="49">
        <v>3</v>
      </c>
      <c r="F31" s="25">
        <f t="shared" si="3"/>
        <v>44</v>
      </c>
      <c r="G31" s="48">
        <v>16</v>
      </c>
      <c r="H31" s="48">
        <v>28</v>
      </c>
      <c r="I31" s="48">
        <v>0</v>
      </c>
      <c r="J31" s="46">
        <f t="shared" si="4"/>
        <v>1.8</v>
      </c>
      <c r="K31" s="46">
        <f t="shared" si="5"/>
        <v>0</v>
      </c>
      <c r="L31" s="46">
        <f t="shared" si="7"/>
        <v>1.2</v>
      </c>
      <c r="M31" s="46">
        <f t="shared" si="6"/>
        <v>1.9000000000000001</v>
      </c>
      <c r="N31" s="46"/>
      <c r="O31" s="46">
        <f t="shared" si="2"/>
        <v>0.6</v>
      </c>
      <c r="P31" s="46">
        <v>3</v>
      </c>
      <c r="Q31" s="46">
        <v>0</v>
      </c>
      <c r="R31" s="46">
        <v>0</v>
      </c>
      <c r="S31" s="46">
        <v>3</v>
      </c>
      <c r="T31" s="46">
        <v>0</v>
      </c>
      <c r="U31" s="46">
        <v>0</v>
      </c>
    </row>
    <row r="32" spans="1:25" x14ac:dyDescent="0.35">
      <c r="A32" s="109" t="s">
        <v>73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 x14ac:dyDescent="0.35">
      <c r="A33" s="37">
        <v>1</v>
      </c>
      <c r="B33" s="54" t="s">
        <v>74</v>
      </c>
      <c r="C33" s="55" t="s">
        <v>75</v>
      </c>
      <c r="D33" s="56" t="s">
        <v>49</v>
      </c>
      <c r="E33" s="57">
        <v>2</v>
      </c>
      <c r="F33" s="48">
        <v>26</v>
      </c>
      <c r="G33" s="48">
        <v>0</v>
      </c>
      <c r="H33" s="48">
        <v>26</v>
      </c>
      <c r="I33" s="45">
        <v>0</v>
      </c>
      <c r="J33" s="46">
        <f t="shared" ref="J33:J96" si="8">ROUND((G33+H33)/25,1)</f>
        <v>1</v>
      </c>
      <c r="K33" s="46">
        <f>ROUND(I33/25,1)</f>
        <v>0</v>
      </c>
      <c r="L33" s="46">
        <f t="shared" ref="L33:L96" si="9">IF(E33-J33-K33&lt;0,0,E33-J33-K33)</f>
        <v>1</v>
      </c>
      <c r="M33" s="46">
        <f>IF(ROUND((H33+I33)/25,1)+ROUND((H33+I33)/F33*L33,1)&gt;E33,E33,ROUND((H33+I33)/25,1)+ROUND((H33+I33)/F33*L33,1))</f>
        <v>2</v>
      </c>
      <c r="N33" s="46"/>
      <c r="O33" s="46">
        <f t="shared" ref="O33:O96" si="10">ROUND(((G33+I33)/25),1)</f>
        <v>0</v>
      </c>
      <c r="P33" s="46">
        <v>2</v>
      </c>
      <c r="Q33" s="46">
        <v>0</v>
      </c>
      <c r="R33" s="46">
        <v>1</v>
      </c>
      <c r="S33" s="46">
        <v>0</v>
      </c>
      <c r="T33" s="46">
        <v>1</v>
      </c>
      <c r="U33" s="46">
        <v>0</v>
      </c>
    </row>
    <row r="34" spans="1:21" x14ac:dyDescent="0.35">
      <c r="A34" s="37">
        <v>2</v>
      </c>
      <c r="B34" s="38" t="s">
        <v>76</v>
      </c>
      <c r="C34" s="39" t="s">
        <v>77</v>
      </c>
      <c r="D34" s="40" t="s">
        <v>49</v>
      </c>
      <c r="E34" s="41">
        <v>3</v>
      </c>
      <c r="F34" s="48">
        <f t="shared" ref="F34:F50" si="11">SUM(G34:I34)</f>
        <v>44</v>
      </c>
      <c r="G34" s="48">
        <v>16</v>
      </c>
      <c r="H34" s="48">
        <v>28</v>
      </c>
      <c r="I34" s="45">
        <v>0</v>
      </c>
      <c r="J34" s="46">
        <f t="shared" si="8"/>
        <v>1.8</v>
      </c>
      <c r="K34" s="46">
        <f t="shared" ref="K34:K97" si="12">ROUND(I34/25,1)</f>
        <v>0</v>
      </c>
      <c r="L34" s="46">
        <f t="shared" si="9"/>
        <v>1.2</v>
      </c>
      <c r="M34" s="46">
        <f t="shared" ref="M34:M97" si="13">IF(ROUND((H34+I34)/25,1)+ROUND((H34+I34)/F34*L34,1)&gt;E34,E34,ROUND((H34+I34)/25,1)+ROUND((H34+I34)/F34*L34,1))</f>
        <v>1.9000000000000001</v>
      </c>
      <c r="N34" s="46"/>
      <c r="O34" s="46">
        <f t="shared" si="10"/>
        <v>0.6</v>
      </c>
      <c r="P34" s="46">
        <v>0</v>
      </c>
      <c r="Q34" s="46">
        <v>3</v>
      </c>
      <c r="R34" s="46">
        <v>0</v>
      </c>
      <c r="S34" s="46">
        <v>0</v>
      </c>
      <c r="T34" s="46">
        <v>3</v>
      </c>
      <c r="U34" s="46">
        <v>0</v>
      </c>
    </row>
    <row r="35" spans="1:21" x14ac:dyDescent="0.35">
      <c r="A35" s="37">
        <v>3</v>
      </c>
      <c r="B35" s="38" t="s">
        <v>78</v>
      </c>
      <c r="C35" s="58" t="s">
        <v>79</v>
      </c>
      <c r="D35" s="59" t="s">
        <v>49</v>
      </c>
      <c r="E35" s="41">
        <v>4</v>
      </c>
      <c r="F35" s="48">
        <f t="shared" si="11"/>
        <v>58</v>
      </c>
      <c r="G35" s="48">
        <v>0</v>
      </c>
      <c r="H35" s="48">
        <v>18</v>
      </c>
      <c r="I35" s="45">
        <v>40</v>
      </c>
      <c r="J35" s="46">
        <f t="shared" si="8"/>
        <v>0.7</v>
      </c>
      <c r="K35" s="46">
        <f t="shared" si="12"/>
        <v>1.6</v>
      </c>
      <c r="L35" s="46">
        <f t="shared" si="9"/>
        <v>1.6999999999999997</v>
      </c>
      <c r="M35" s="46">
        <f t="shared" si="13"/>
        <v>4</v>
      </c>
      <c r="N35" s="46"/>
      <c r="O35" s="46">
        <f t="shared" si="10"/>
        <v>1.6</v>
      </c>
      <c r="P35" s="46">
        <v>4</v>
      </c>
      <c r="Q35" s="46">
        <v>0</v>
      </c>
      <c r="R35" s="46">
        <v>2</v>
      </c>
      <c r="S35" s="46">
        <v>0</v>
      </c>
      <c r="T35" s="46">
        <v>0</v>
      </c>
      <c r="U35" s="46">
        <v>2</v>
      </c>
    </row>
    <row r="36" spans="1:21" x14ac:dyDescent="0.35">
      <c r="A36" s="37">
        <v>4</v>
      </c>
      <c r="B36" s="38" t="s">
        <v>89</v>
      </c>
      <c r="C36" s="39" t="s">
        <v>90</v>
      </c>
      <c r="D36" s="40" t="s">
        <v>49</v>
      </c>
      <c r="E36" s="41">
        <v>2</v>
      </c>
      <c r="F36" s="52">
        <v>26</v>
      </c>
      <c r="G36" s="52">
        <v>0</v>
      </c>
      <c r="H36" s="52">
        <v>26</v>
      </c>
      <c r="I36" s="60">
        <v>0</v>
      </c>
      <c r="J36" s="50">
        <f>ROUND((G36+H36)/25,1)</f>
        <v>1</v>
      </c>
      <c r="K36" s="50">
        <f>ROUND(I36/25,1)</f>
        <v>0</v>
      </c>
      <c r="L36" s="50">
        <f>IF(E36-J36-K36&lt;0,0,E36-J36-K36)</f>
        <v>1</v>
      </c>
      <c r="M36" s="50">
        <f>IF(ROUND((H36+I36)/25,1)+ROUND((H36+I36)/F36*L36,1)&gt;E36,E36,ROUND((H36+I36)/25,1)+ROUND((H36+I36)/F36*L36,1))</f>
        <v>2</v>
      </c>
      <c r="N36" s="50"/>
      <c r="O36" s="50">
        <f>ROUND(((G36+I36)/25),1)</f>
        <v>0</v>
      </c>
      <c r="P36" s="50">
        <v>2</v>
      </c>
      <c r="Q36" s="50">
        <v>0</v>
      </c>
      <c r="R36" s="50">
        <v>1</v>
      </c>
      <c r="S36" s="50">
        <v>0</v>
      </c>
      <c r="T36" s="50">
        <v>0</v>
      </c>
      <c r="U36" s="50">
        <v>1</v>
      </c>
    </row>
    <row r="37" spans="1:21" x14ac:dyDescent="0.35">
      <c r="A37" s="37">
        <v>5</v>
      </c>
      <c r="B37" s="38" t="s">
        <v>80</v>
      </c>
      <c r="C37" s="39" t="s">
        <v>81</v>
      </c>
      <c r="D37" s="40" t="s">
        <v>56</v>
      </c>
      <c r="E37" s="41">
        <v>4</v>
      </c>
      <c r="F37" s="52">
        <v>50</v>
      </c>
      <c r="G37" s="52">
        <v>18</v>
      </c>
      <c r="H37" s="52">
        <v>32</v>
      </c>
      <c r="I37" s="60">
        <v>0</v>
      </c>
      <c r="J37" s="50">
        <f t="shared" si="8"/>
        <v>2</v>
      </c>
      <c r="K37" s="50">
        <f t="shared" si="12"/>
        <v>0</v>
      </c>
      <c r="L37" s="50">
        <f t="shared" si="9"/>
        <v>2</v>
      </c>
      <c r="M37" s="50">
        <f t="shared" si="13"/>
        <v>2.6</v>
      </c>
      <c r="N37" s="50"/>
      <c r="O37" s="50">
        <f t="shared" si="10"/>
        <v>0.7</v>
      </c>
      <c r="P37" s="50">
        <v>4</v>
      </c>
      <c r="Q37" s="50">
        <v>0</v>
      </c>
      <c r="R37" s="50">
        <v>4</v>
      </c>
      <c r="S37" s="50">
        <v>0</v>
      </c>
      <c r="T37" s="50">
        <v>0</v>
      </c>
      <c r="U37" s="50">
        <v>0</v>
      </c>
    </row>
    <row r="38" spans="1:21" ht="20" x14ac:dyDescent="0.35">
      <c r="A38" s="37">
        <v>6</v>
      </c>
      <c r="B38" s="38" t="s">
        <v>83</v>
      </c>
      <c r="C38" s="61" t="s">
        <v>84</v>
      </c>
      <c r="D38" s="40" t="s">
        <v>56</v>
      </c>
      <c r="E38" s="62">
        <v>7</v>
      </c>
      <c r="F38" s="52">
        <f t="shared" si="11"/>
        <v>94</v>
      </c>
      <c r="G38" s="60">
        <v>34</v>
      </c>
      <c r="H38" s="60">
        <v>46</v>
      </c>
      <c r="I38" s="60">
        <v>14</v>
      </c>
      <c r="J38" s="50">
        <f t="shared" si="8"/>
        <v>3.2</v>
      </c>
      <c r="K38" s="50">
        <f t="shared" si="12"/>
        <v>0.6</v>
      </c>
      <c r="L38" s="50">
        <f t="shared" si="9"/>
        <v>3.1999999999999997</v>
      </c>
      <c r="M38" s="50">
        <f t="shared" si="13"/>
        <v>4.4000000000000004</v>
      </c>
      <c r="N38" s="50"/>
      <c r="O38" s="50">
        <f t="shared" si="10"/>
        <v>1.9</v>
      </c>
      <c r="P38" s="50">
        <v>7</v>
      </c>
      <c r="Q38" s="50">
        <v>0</v>
      </c>
      <c r="R38" s="50">
        <v>5</v>
      </c>
      <c r="S38" s="50">
        <v>1</v>
      </c>
      <c r="T38" s="50">
        <v>0</v>
      </c>
      <c r="U38" s="50">
        <v>1</v>
      </c>
    </row>
    <row r="39" spans="1:21" x14ac:dyDescent="0.35">
      <c r="A39" s="37">
        <v>7</v>
      </c>
      <c r="B39" s="38" t="s">
        <v>85</v>
      </c>
      <c r="C39" s="39" t="s">
        <v>86</v>
      </c>
      <c r="D39" s="40" t="s">
        <v>49</v>
      </c>
      <c r="E39" s="62">
        <v>2</v>
      </c>
      <c r="F39" s="52">
        <v>26</v>
      </c>
      <c r="G39" s="60">
        <v>0</v>
      </c>
      <c r="H39" s="60">
        <v>26</v>
      </c>
      <c r="I39" s="60">
        <v>0</v>
      </c>
      <c r="J39" s="50">
        <f t="shared" si="8"/>
        <v>1</v>
      </c>
      <c r="K39" s="50">
        <f t="shared" si="12"/>
        <v>0</v>
      </c>
      <c r="L39" s="50">
        <f t="shared" si="9"/>
        <v>1</v>
      </c>
      <c r="M39" s="50">
        <f t="shared" si="13"/>
        <v>2</v>
      </c>
      <c r="N39" s="50"/>
      <c r="O39" s="50">
        <f t="shared" si="10"/>
        <v>0</v>
      </c>
      <c r="P39" s="50">
        <v>2</v>
      </c>
      <c r="Q39" s="50">
        <v>0</v>
      </c>
      <c r="R39" s="50">
        <v>2</v>
      </c>
      <c r="S39" s="50">
        <v>0</v>
      </c>
      <c r="T39" s="50">
        <v>0</v>
      </c>
      <c r="U39" s="50">
        <v>0</v>
      </c>
    </row>
    <row r="40" spans="1:21" x14ac:dyDescent="0.35">
      <c r="A40" s="37">
        <v>8</v>
      </c>
      <c r="B40" s="38" t="s">
        <v>87</v>
      </c>
      <c r="C40" s="39" t="s">
        <v>88</v>
      </c>
      <c r="D40" s="40" t="s">
        <v>56</v>
      </c>
      <c r="E40" s="41">
        <v>4</v>
      </c>
      <c r="F40" s="52">
        <v>50</v>
      </c>
      <c r="G40" s="52">
        <v>18</v>
      </c>
      <c r="H40" s="52">
        <v>32</v>
      </c>
      <c r="I40" s="60">
        <v>0</v>
      </c>
      <c r="J40" s="50">
        <f t="shared" si="8"/>
        <v>2</v>
      </c>
      <c r="K40" s="50">
        <f t="shared" si="12"/>
        <v>0</v>
      </c>
      <c r="L40" s="50">
        <f t="shared" si="9"/>
        <v>2</v>
      </c>
      <c r="M40" s="50">
        <f t="shared" si="13"/>
        <v>2.6</v>
      </c>
      <c r="N40" s="50"/>
      <c r="O40" s="50">
        <f t="shared" si="10"/>
        <v>0.7</v>
      </c>
      <c r="P40" s="50">
        <v>4</v>
      </c>
      <c r="Q40" s="50">
        <v>0</v>
      </c>
      <c r="R40" s="50">
        <v>4</v>
      </c>
      <c r="S40" s="50">
        <v>0</v>
      </c>
      <c r="T40" s="50">
        <v>0</v>
      </c>
      <c r="U40" s="50">
        <v>0</v>
      </c>
    </row>
    <row r="41" spans="1:21" x14ac:dyDescent="0.35">
      <c r="A41" s="37">
        <v>9</v>
      </c>
      <c r="B41" s="38" t="s">
        <v>91</v>
      </c>
      <c r="C41" s="39" t="s">
        <v>92</v>
      </c>
      <c r="D41" s="40" t="s">
        <v>49</v>
      </c>
      <c r="E41" s="41">
        <v>2</v>
      </c>
      <c r="F41" s="52">
        <v>26</v>
      </c>
      <c r="G41" s="52">
        <v>0</v>
      </c>
      <c r="H41" s="52">
        <v>26</v>
      </c>
      <c r="I41" s="60">
        <v>0</v>
      </c>
      <c r="J41" s="50">
        <f t="shared" si="8"/>
        <v>1</v>
      </c>
      <c r="K41" s="50">
        <f t="shared" si="12"/>
        <v>0</v>
      </c>
      <c r="L41" s="50">
        <f t="shared" si="9"/>
        <v>1</v>
      </c>
      <c r="M41" s="50">
        <f t="shared" si="13"/>
        <v>2</v>
      </c>
      <c r="N41" s="50"/>
      <c r="O41" s="50">
        <f t="shared" si="10"/>
        <v>0</v>
      </c>
      <c r="P41" s="50">
        <v>2</v>
      </c>
      <c r="Q41" s="50">
        <v>0</v>
      </c>
      <c r="R41" s="50">
        <v>2</v>
      </c>
      <c r="S41" s="50">
        <v>0</v>
      </c>
      <c r="T41" s="50">
        <v>0</v>
      </c>
      <c r="U41" s="50">
        <v>0</v>
      </c>
    </row>
    <row r="42" spans="1:21" x14ac:dyDescent="0.35">
      <c r="A42" s="37">
        <v>10</v>
      </c>
      <c r="B42" s="38" t="s">
        <v>284</v>
      </c>
      <c r="C42" s="39" t="s">
        <v>82</v>
      </c>
      <c r="D42" s="40" t="s">
        <v>49</v>
      </c>
      <c r="E42" s="63">
        <v>4</v>
      </c>
      <c r="F42" s="52">
        <v>50</v>
      </c>
      <c r="G42" s="52">
        <v>18</v>
      </c>
      <c r="H42" s="52">
        <v>32</v>
      </c>
      <c r="I42" s="60">
        <v>0</v>
      </c>
      <c r="J42" s="50">
        <f>ROUND((G42+H42)/25,1)</f>
        <v>2</v>
      </c>
      <c r="K42" s="50">
        <f>ROUND(I42/25,1)</f>
        <v>0</v>
      </c>
      <c r="L42" s="50">
        <f>IF(E42-J42-K42&lt;0,0,E42-J42-K42)</f>
        <v>2</v>
      </c>
      <c r="M42" s="50">
        <f>IF(ROUND((H42+I42)/25,1)+ROUND((H42+I42)/F42*L42,1)&gt;E42,E42,ROUND((H42+I42)/25,1)+ROUND((H42+I42)/F42*L42,1))</f>
        <v>2.6</v>
      </c>
      <c r="N42" s="50"/>
      <c r="O42" s="50">
        <f>ROUND(((G42+I42)/25),1)</f>
        <v>0.7</v>
      </c>
      <c r="P42" s="50">
        <v>4</v>
      </c>
      <c r="Q42" s="50">
        <v>0</v>
      </c>
      <c r="R42" s="50">
        <v>2</v>
      </c>
      <c r="S42" s="50">
        <v>1</v>
      </c>
      <c r="T42" s="50">
        <v>0</v>
      </c>
      <c r="U42" s="50">
        <v>1</v>
      </c>
    </row>
    <row r="43" spans="1:21" x14ac:dyDescent="0.35">
      <c r="A43" s="37">
        <v>11</v>
      </c>
      <c r="B43" s="38" t="s">
        <v>282</v>
      </c>
      <c r="C43" s="39" t="s">
        <v>93</v>
      </c>
      <c r="D43" s="40" t="s">
        <v>49</v>
      </c>
      <c r="E43" s="41">
        <v>2</v>
      </c>
      <c r="F43" s="52">
        <v>26</v>
      </c>
      <c r="G43" s="52">
        <v>0</v>
      </c>
      <c r="H43" s="52">
        <v>26</v>
      </c>
      <c r="I43" s="60">
        <v>0</v>
      </c>
      <c r="J43" s="50">
        <f t="shared" si="8"/>
        <v>1</v>
      </c>
      <c r="K43" s="50">
        <f t="shared" si="12"/>
        <v>0</v>
      </c>
      <c r="L43" s="50">
        <f t="shared" si="9"/>
        <v>1</v>
      </c>
      <c r="M43" s="50">
        <f t="shared" si="13"/>
        <v>2</v>
      </c>
      <c r="N43" s="50"/>
      <c r="O43" s="50">
        <f t="shared" si="10"/>
        <v>0</v>
      </c>
      <c r="P43" s="50">
        <v>2</v>
      </c>
      <c r="Q43" s="50">
        <v>0</v>
      </c>
      <c r="R43" s="50">
        <v>2</v>
      </c>
      <c r="S43" s="50">
        <v>0</v>
      </c>
      <c r="T43" s="50">
        <v>0</v>
      </c>
      <c r="U43" s="50">
        <v>0</v>
      </c>
    </row>
    <row r="44" spans="1:21" x14ac:dyDescent="0.35">
      <c r="A44" s="37">
        <v>12</v>
      </c>
      <c r="B44" s="38" t="s">
        <v>94</v>
      </c>
      <c r="C44" s="39" t="s">
        <v>95</v>
      </c>
      <c r="D44" s="40" t="s">
        <v>56</v>
      </c>
      <c r="E44" s="41">
        <v>4</v>
      </c>
      <c r="F44" s="52">
        <v>50</v>
      </c>
      <c r="G44" s="52">
        <v>18</v>
      </c>
      <c r="H44" s="52">
        <v>32</v>
      </c>
      <c r="I44" s="60">
        <v>0</v>
      </c>
      <c r="J44" s="50">
        <f t="shared" si="8"/>
        <v>2</v>
      </c>
      <c r="K44" s="50">
        <f t="shared" si="12"/>
        <v>0</v>
      </c>
      <c r="L44" s="50">
        <f t="shared" si="9"/>
        <v>2</v>
      </c>
      <c r="M44" s="50">
        <f t="shared" si="13"/>
        <v>2.6</v>
      </c>
      <c r="N44" s="50"/>
      <c r="O44" s="50">
        <f t="shared" si="10"/>
        <v>0.7</v>
      </c>
      <c r="P44" s="50">
        <v>4</v>
      </c>
      <c r="Q44" s="50">
        <v>0</v>
      </c>
      <c r="R44" s="50">
        <v>3</v>
      </c>
      <c r="S44" s="50">
        <v>1</v>
      </c>
      <c r="T44" s="50">
        <v>0</v>
      </c>
      <c r="U44" s="50">
        <v>0</v>
      </c>
    </row>
    <row r="45" spans="1:21" x14ac:dyDescent="0.35">
      <c r="A45" s="37">
        <v>13</v>
      </c>
      <c r="B45" s="38" t="s">
        <v>96</v>
      </c>
      <c r="C45" s="39" t="s">
        <v>97</v>
      </c>
      <c r="D45" s="40" t="s">
        <v>56</v>
      </c>
      <c r="E45" s="41">
        <v>4</v>
      </c>
      <c r="F45" s="52">
        <f t="shared" si="11"/>
        <v>50</v>
      </c>
      <c r="G45" s="52">
        <v>16</v>
      </c>
      <c r="H45" s="52">
        <v>20</v>
      </c>
      <c r="I45" s="60">
        <v>14</v>
      </c>
      <c r="J45" s="50">
        <f t="shared" si="8"/>
        <v>1.4</v>
      </c>
      <c r="K45" s="50">
        <f t="shared" si="12"/>
        <v>0.6</v>
      </c>
      <c r="L45" s="50">
        <f t="shared" si="9"/>
        <v>2</v>
      </c>
      <c r="M45" s="50">
        <f t="shared" si="13"/>
        <v>2.8</v>
      </c>
      <c r="N45" s="50"/>
      <c r="O45" s="50">
        <f t="shared" si="10"/>
        <v>1.2</v>
      </c>
      <c r="P45" s="50">
        <v>0</v>
      </c>
      <c r="Q45" s="50">
        <v>4</v>
      </c>
      <c r="R45" s="50">
        <v>4</v>
      </c>
      <c r="S45" s="50">
        <v>0</v>
      </c>
      <c r="T45" s="50">
        <v>0</v>
      </c>
      <c r="U45" s="50">
        <v>0</v>
      </c>
    </row>
    <row r="46" spans="1:21" x14ac:dyDescent="0.35">
      <c r="A46" s="37">
        <v>14</v>
      </c>
      <c r="B46" s="38" t="s">
        <v>99</v>
      </c>
      <c r="C46" s="39" t="s">
        <v>100</v>
      </c>
      <c r="D46" s="40" t="s">
        <v>49</v>
      </c>
      <c r="E46" s="41">
        <v>2</v>
      </c>
      <c r="F46" s="52">
        <v>26</v>
      </c>
      <c r="G46" s="52">
        <v>0</v>
      </c>
      <c r="H46" s="52">
        <v>26</v>
      </c>
      <c r="I46" s="60">
        <v>0</v>
      </c>
      <c r="J46" s="50">
        <f t="shared" si="8"/>
        <v>1</v>
      </c>
      <c r="K46" s="50">
        <f t="shared" si="12"/>
        <v>0</v>
      </c>
      <c r="L46" s="50">
        <f t="shared" si="9"/>
        <v>1</v>
      </c>
      <c r="M46" s="50">
        <f t="shared" si="13"/>
        <v>2</v>
      </c>
      <c r="N46" s="50"/>
      <c r="O46" s="50">
        <f t="shared" si="10"/>
        <v>0</v>
      </c>
      <c r="P46" s="50">
        <v>2</v>
      </c>
      <c r="Q46" s="50">
        <v>0</v>
      </c>
      <c r="R46" s="50">
        <v>0</v>
      </c>
      <c r="S46" s="50">
        <v>0</v>
      </c>
      <c r="T46" s="50">
        <v>2</v>
      </c>
      <c r="U46" s="50">
        <v>0</v>
      </c>
    </row>
    <row r="47" spans="1:21" x14ac:dyDescent="0.35">
      <c r="A47" s="37">
        <v>15</v>
      </c>
      <c r="B47" s="38" t="s">
        <v>102</v>
      </c>
      <c r="C47" s="39" t="s">
        <v>103</v>
      </c>
      <c r="D47" s="40" t="s">
        <v>56</v>
      </c>
      <c r="E47" s="41">
        <v>6</v>
      </c>
      <c r="F47" s="52">
        <f>SUM(G47:I47)</f>
        <v>82</v>
      </c>
      <c r="G47" s="52">
        <v>32</v>
      </c>
      <c r="H47" s="52">
        <v>36</v>
      </c>
      <c r="I47" s="60">
        <v>14</v>
      </c>
      <c r="J47" s="50">
        <f>ROUND((G47+H47)/25,1)</f>
        <v>2.7</v>
      </c>
      <c r="K47" s="50">
        <f>ROUND(I47/25,1)</f>
        <v>0.6</v>
      </c>
      <c r="L47" s="50">
        <f>IF(E47-J47-K47&lt;0,0,E47-J47-K47)</f>
        <v>2.6999999999999997</v>
      </c>
      <c r="M47" s="50">
        <f>IF(ROUND((H47+I47)/25,1)+ROUND((H47+I47)/F47*L47,1)&gt;E47,E47,ROUND((H47+I47)/25,1)+ROUND((H47+I47)/F47*L47,1))</f>
        <v>3.6</v>
      </c>
      <c r="N47" s="50"/>
      <c r="O47" s="50">
        <f>ROUND(((G47+I47)/25),1)</f>
        <v>1.8</v>
      </c>
      <c r="P47" s="50">
        <v>0</v>
      </c>
      <c r="Q47" s="50">
        <v>6</v>
      </c>
      <c r="R47" s="50">
        <v>5</v>
      </c>
      <c r="S47" s="50">
        <v>1</v>
      </c>
      <c r="T47" s="50">
        <v>0</v>
      </c>
      <c r="U47" s="50">
        <v>0</v>
      </c>
    </row>
    <row r="48" spans="1:21" x14ac:dyDescent="0.35">
      <c r="A48" s="37">
        <v>16</v>
      </c>
      <c r="B48" s="38" t="s">
        <v>285</v>
      </c>
      <c r="C48" s="39" t="s">
        <v>98</v>
      </c>
      <c r="D48" s="40" t="s">
        <v>49</v>
      </c>
      <c r="E48" s="41">
        <v>3</v>
      </c>
      <c r="F48" s="52">
        <f>SUM(G48:I48)</f>
        <v>44</v>
      </c>
      <c r="G48" s="52">
        <v>16</v>
      </c>
      <c r="H48" s="52">
        <v>28</v>
      </c>
      <c r="I48" s="60">
        <v>0</v>
      </c>
      <c r="J48" s="50">
        <f>ROUND((G48+H48)/25,1)</f>
        <v>1.8</v>
      </c>
      <c r="K48" s="50">
        <f>ROUND(I48/25,1)</f>
        <v>0</v>
      </c>
      <c r="L48" s="50">
        <f>IF(E48-J48-K48&lt;0,0,E48-J48-K48)</f>
        <v>1.2</v>
      </c>
      <c r="M48" s="50">
        <f>IF(ROUND((H48+I48)/25,1)+ROUND((H48+I48)/F48*L48,1)&gt;E48,E48,ROUND((H48+I48)/25,1)+ROUND((H48+I48)/F48*L48,1))</f>
        <v>1.9000000000000001</v>
      </c>
      <c r="N48" s="50"/>
      <c r="O48" s="50">
        <f>ROUND(((G48+I48)/25),1)</f>
        <v>0.6</v>
      </c>
      <c r="P48" s="50">
        <v>3</v>
      </c>
      <c r="Q48" s="50">
        <v>0</v>
      </c>
      <c r="R48" s="50">
        <v>2</v>
      </c>
      <c r="S48" s="50">
        <v>0</v>
      </c>
      <c r="T48" s="50">
        <v>1</v>
      </c>
      <c r="U48" s="50">
        <v>0</v>
      </c>
    </row>
    <row r="49" spans="1:21" x14ac:dyDescent="0.35">
      <c r="A49" s="37">
        <v>17</v>
      </c>
      <c r="B49" s="54" t="s">
        <v>105</v>
      </c>
      <c r="C49" s="55" t="s">
        <v>106</v>
      </c>
      <c r="D49" s="56" t="s">
        <v>56</v>
      </c>
      <c r="E49" s="57">
        <v>3</v>
      </c>
      <c r="F49" s="52">
        <f t="shared" si="11"/>
        <v>44</v>
      </c>
      <c r="G49" s="52">
        <v>16</v>
      </c>
      <c r="H49" s="52">
        <v>28</v>
      </c>
      <c r="I49" s="60">
        <v>0</v>
      </c>
      <c r="J49" s="50">
        <f t="shared" si="8"/>
        <v>1.8</v>
      </c>
      <c r="K49" s="50">
        <f t="shared" si="12"/>
        <v>0</v>
      </c>
      <c r="L49" s="50">
        <f t="shared" si="9"/>
        <v>1.2</v>
      </c>
      <c r="M49" s="50">
        <f t="shared" si="13"/>
        <v>1.9000000000000001</v>
      </c>
      <c r="N49" s="50"/>
      <c r="O49" s="50">
        <f t="shared" si="10"/>
        <v>0.6</v>
      </c>
      <c r="P49" s="50">
        <v>3</v>
      </c>
      <c r="Q49" s="50">
        <v>0</v>
      </c>
      <c r="R49" s="50">
        <v>3</v>
      </c>
      <c r="S49" s="50">
        <v>0</v>
      </c>
      <c r="T49" s="50">
        <v>0</v>
      </c>
      <c r="U49" s="50">
        <v>0</v>
      </c>
    </row>
    <row r="50" spans="1:21" ht="20" x14ac:dyDescent="0.35">
      <c r="A50" s="37">
        <v>18</v>
      </c>
      <c r="B50" s="38" t="s">
        <v>107</v>
      </c>
      <c r="C50" s="61" t="s">
        <v>108</v>
      </c>
      <c r="D50" s="40" t="s">
        <v>49</v>
      </c>
      <c r="E50" s="41">
        <v>6</v>
      </c>
      <c r="F50" s="52">
        <f t="shared" si="11"/>
        <v>80</v>
      </c>
      <c r="G50" s="52">
        <v>30</v>
      </c>
      <c r="H50" s="52">
        <v>36</v>
      </c>
      <c r="I50" s="60">
        <v>14</v>
      </c>
      <c r="J50" s="50">
        <f t="shared" si="8"/>
        <v>2.6</v>
      </c>
      <c r="K50" s="50">
        <f t="shared" si="12"/>
        <v>0.6</v>
      </c>
      <c r="L50" s="50">
        <f t="shared" si="9"/>
        <v>2.8</v>
      </c>
      <c r="M50" s="50">
        <f t="shared" si="13"/>
        <v>3.8</v>
      </c>
      <c r="N50" s="50"/>
      <c r="O50" s="50">
        <f t="shared" si="10"/>
        <v>1.8</v>
      </c>
      <c r="P50" s="50">
        <v>6</v>
      </c>
      <c r="Q50" s="50">
        <v>0</v>
      </c>
      <c r="R50" s="50">
        <v>3</v>
      </c>
      <c r="S50" s="50">
        <v>3</v>
      </c>
      <c r="T50" s="50">
        <v>0</v>
      </c>
      <c r="U50" s="50">
        <v>0</v>
      </c>
    </row>
    <row r="51" spans="1:21" x14ac:dyDescent="0.35">
      <c r="A51" s="37">
        <v>19</v>
      </c>
      <c r="B51" s="38" t="s">
        <v>109</v>
      </c>
      <c r="C51" s="39" t="s">
        <v>110</v>
      </c>
      <c r="D51" s="40" t="s">
        <v>49</v>
      </c>
      <c r="E51" s="41">
        <v>2</v>
      </c>
      <c r="F51" s="52">
        <v>26</v>
      </c>
      <c r="G51" s="52">
        <v>0</v>
      </c>
      <c r="H51" s="52">
        <v>26</v>
      </c>
      <c r="I51" s="60">
        <v>0</v>
      </c>
      <c r="J51" s="50">
        <f t="shared" si="8"/>
        <v>1</v>
      </c>
      <c r="K51" s="50">
        <f t="shared" si="12"/>
        <v>0</v>
      </c>
      <c r="L51" s="50">
        <f t="shared" si="9"/>
        <v>1</v>
      </c>
      <c r="M51" s="50">
        <f t="shared" si="13"/>
        <v>2</v>
      </c>
      <c r="N51" s="50"/>
      <c r="O51" s="50">
        <f t="shared" si="10"/>
        <v>0</v>
      </c>
      <c r="P51" s="50">
        <v>2</v>
      </c>
      <c r="Q51" s="50">
        <v>0</v>
      </c>
      <c r="R51" s="50">
        <v>2</v>
      </c>
      <c r="S51" s="50">
        <v>0</v>
      </c>
      <c r="T51" s="50">
        <v>0</v>
      </c>
      <c r="U51" s="50">
        <v>0</v>
      </c>
    </row>
    <row r="52" spans="1:21" x14ac:dyDescent="0.35">
      <c r="A52" s="37">
        <v>20</v>
      </c>
      <c r="B52" s="38" t="s">
        <v>286</v>
      </c>
      <c r="C52" s="39" t="s">
        <v>267</v>
      </c>
      <c r="D52" s="40" t="s">
        <v>47</v>
      </c>
      <c r="E52" s="41">
        <v>3</v>
      </c>
      <c r="F52" s="52">
        <v>40</v>
      </c>
      <c r="G52" s="52">
        <v>0</v>
      </c>
      <c r="H52" s="52">
        <v>40</v>
      </c>
      <c r="I52" s="60">
        <v>0</v>
      </c>
      <c r="J52" s="50">
        <f>ROUND((G52+H52)/25,1)</f>
        <v>1.6</v>
      </c>
      <c r="K52" s="50">
        <f>ROUND(I52/25,1)</f>
        <v>0</v>
      </c>
      <c r="L52" s="50">
        <f>IF(E52-J52-K52&lt;0,0,E52-J52-K52)</f>
        <v>1.4</v>
      </c>
      <c r="M52" s="50">
        <f>IF(ROUND((H52+I52)/25,1)+ROUND((H52+I52)/F52*L52,1)&gt;E52,E52,ROUND((H52+I52)/25,1)+ROUND((H52+I52)/F52*L52,1))</f>
        <v>3</v>
      </c>
      <c r="N52" s="50"/>
      <c r="O52" s="50">
        <f>ROUND(((G52+I52)/25),1)</f>
        <v>0</v>
      </c>
      <c r="P52" s="50">
        <v>3</v>
      </c>
      <c r="Q52" s="50">
        <v>0</v>
      </c>
      <c r="R52" s="50">
        <v>0</v>
      </c>
      <c r="S52" s="50">
        <v>0</v>
      </c>
      <c r="T52" s="50">
        <v>3</v>
      </c>
      <c r="U52" s="50">
        <v>0</v>
      </c>
    </row>
    <row r="53" spans="1:21" ht="20" x14ac:dyDescent="0.35">
      <c r="A53" s="25">
        <v>21</v>
      </c>
      <c r="B53" s="64" t="s">
        <v>111</v>
      </c>
      <c r="C53" s="65" t="s">
        <v>112</v>
      </c>
      <c r="D53" s="66" t="s">
        <v>49</v>
      </c>
      <c r="E53" s="41">
        <v>3</v>
      </c>
      <c r="F53" s="52">
        <v>40</v>
      </c>
      <c r="G53" s="52">
        <v>16</v>
      </c>
      <c r="H53" s="52">
        <v>28</v>
      </c>
      <c r="I53" s="60">
        <v>0</v>
      </c>
      <c r="J53" s="50">
        <f t="shared" si="8"/>
        <v>1.8</v>
      </c>
      <c r="K53" s="50">
        <f t="shared" si="12"/>
        <v>0</v>
      </c>
      <c r="L53" s="50">
        <f t="shared" si="9"/>
        <v>1.2</v>
      </c>
      <c r="M53" s="50">
        <f t="shared" si="13"/>
        <v>1.9000000000000001</v>
      </c>
      <c r="N53" s="50"/>
      <c r="O53" s="50">
        <f t="shared" si="10"/>
        <v>0.6</v>
      </c>
      <c r="P53" s="50">
        <v>3</v>
      </c>
      <c r="Q53" s="50">
        <v>0</v>
      </c>
      <c r="R53" s="50">
        <v>2</v>
      </c>
      <c r="S53" s="50">
        <v>1</v>
      </c>
      <c r="T53" s="50">
        <v>0</v>
      </c>
      <c r="U53" s="50">
        <v>0</v>
      </c>
    </row>
    <row r="54" spans="1:21" x14ac:dyDescent="0.35">
      <c r="A54" s="25">
        <v>22</v>
      </c>
      <c r="B54" s="31" t="s">
        <v>113</v>
      </c>
      <c r="C54" s="67" t="s">
        <v>114</v>
      </c>
      <c r="D54" s="66" t="s">
        <v>56</v>
      </c>
      <c r="E54" s="41">
        <v>4</v>
      </c>
      <c r="F54" s="52">
        <f t="shared" ref="F54:F72" si="14">SUM(G54:I54)</f>
        <v>50</v>
      </c>
      <c r="G54" s="52">
        <v>16</v>
      </c>
      <c r="H54" s="52">
        <v>20</v>
      </c>
      <c r="I54" s="60">
        <v>14</v>
      </c>
      <c r="J54" s="50">
        <f t="shared" si="8"/>
        <v>1.4</v>
      </c>
      <c r="K54" s="50">
        <f t="shared" si="12"/>
        <v>0.6</v>
      </c>
      <c r="L54" s="50">
        <f t="shared" si="9"/>
        <v>2</v>
      </c>
      <c r="M54" s="50">
        <f t="shared" si="13"/>
        <v>2.8</v>
      </c>
      <c r="N54" s="50"/>
      <c r="O54" s="50">
        <f t="shared" si="10"/>
        <v>1.2</v>
      </c>
      <c r="P54" s="50">
        <v>4</v>
      </c>
      <c r="Q54" s="50">
        <v>0</v>
      </c>
      <c r="R54" s="50">
        <v>4</v>
      </c>
      <c r="S54" s="50">
        <v>0</v>
      </c>
      <c r="T54" s="50">
        <v>0</v>
      </c>
      <c r="U54" s="50">
        <v>0</v>
      </c>
    </row>
    <row r="55" spans="1:21" x14ac:dyDescent="0.35">
      <c r="A55" s="25">
        <v>23</v>
      </c>
      <c r="B55" s="31" t="s">
        <v>115</v>
      </c>
      <c r="C55" s="68" t="s">
        <v>116</v>
      </c>
      <c r="D55" s="69" t="s">
        <v>56</v>
      </c>
      <c r="E55" s="41">
        <v>4</v>
      </c>
      <c r="F55" s="52">
        <f t="shared" si="14"/>
        <v>50</v>
      </c>
      <c r="G55" s="52">
        <v>18</v>
      </c>
      <c r="H55" s="52">
        <v>32</v>
      </c>
      <c r="I55" s="60">
        <v>0</v>
      </c>
      <c r="J55" s="50">
        <f t="shared" si="8"/>
        <v>2</v>
      </c>
      <c r="K55" s="50">
        <f t="shared" si="12"/>
        <v>0</v>
      </c>
      <c r="L55" s="50">
        <f t="shared" si="9"/>
        <v>2</v>
      </c>
      <c r="M55" s="50">
        <f t="shared" si="13"/>
        <v>2.6</v>
      </c>
      <c r="N55" s="50"/>
      <c r="O55" s="50">
        <f t="shared" si="10"/>
        <v>0.7</v>
      </c>
      <c r="P55" s="50">
        <v>4</v>
      </c>
      <c r="Q55" s="50">
        <v>0</v>
      </c>
      <c r="R55" s="50">
        <v>4</v>
      </c>
      <c r="S55" s="50">
        <v>0</v>
      </c>
      <c r="T55" s="50">
        <v>0</v>
      </c>
      <c r="U55" s="50">
        <v>0</v>
      </c>
    </row>
    <row r="56" spans="1:21" x14ac:dyDescent="0.35">
      <c r="A56" s="25">
        <v>24</v>
      </c>
      <c r="B56" s="31" t="s">
        <v>117</v>
      </c>
      <c r="C56" s="67" t="s">
        <v>118</v>
      </c>
      <c r="D56" s="66" t="s">
        <v>49</v>
      </c>
      <c r="E56" s="41">
        <v>2</v>
      </c>
      <c r="F56" s="48">
        <v>26</v>
      </c>
      <c r="G56" s="48">
        <v>0</v>
      </c>
      <c r="H56" s="48">
        <v>26</v>
      </c>
      <c r="I56" s="45">
        <v>0</v>
      </c>
      <c r="J56" s="46">
        <f t="shared" si="8"/>
        <v>1</v>
      </c>
      <c r="K56" s="46">
        <f t="shared" si="12"/>
        <v>0</v>
      </c>
      <c r="L56" s="46">
        <f t="shared" si="9"/>
        <v>1</v>
      </c>
      <c r="M56" s="46">
        <f t="shared" si="13"/>
        <v>2</v>
      </c>
      <c r="N56" s="46"/>
      <c r="O56" s="46">
        <f t="shared" si="10"/>
        <v>0</v>
      </c>
      <c r="P56" s="46">
        <v>2</v>
      </c>
      <c r="Q56" s="46">
        <v>0</v>
      </c>
      <c r="R56" s="46">
        <v>2</v>
      </c>
      <c r="S56" s="46">
        <v>0</v>
      </c>
      <c r="T56" s="46">
        <v>0</v>
      </c>
      <c r="U56" s="46">
        <v>0</v>
      </c>
    </row>
    <row r="57" spans="1:21" x14ac:dyDescent="0.35">
      <c r="A57" s="25">
        <v>25</v>
      </c>
      <c r="B57" s="31" t="s">
        <v>119</v>
      </c>
      <c r="C57" s="67" t="s">
        <v>120</v>
      </c>
      <c r="D57" s="66" t="s">
        <v>49</v>
      </c>
      <c r="E57" s="41">
        <v>2</v>
      </c>
      <c r="F57" s="48">
        <v>26</v>
      </c>
      <c r="G57" s="48">
        <v>0</v>
      </c>
      <c r="H57" s="48">
        <v>26</v>
      </c>
      <c r="I57" s="45">
        <v>0</v>
      </c>
      <c r="J57" s="46">
        <f t="shared" si="8"/>
        <v>1</v>
      </c>
      <c r="K57" s="46">
        <f t="shared" si="12"/>
        <v>0</v>
      </c>
      <c r="L57" s="46">
        <f t="shared" si="9"/>
        <v>1</v>
      </c>
      <c r="M57" s="46">
        <f t="shared" si="13"/>
        <v>2</v>
      </c>
      <c r="N57" s="46"/>
      <c r="O57" s="46">
        <f t="shared" si="10"/>
        <v>0</v>
      </c>
      <c r="P57" s="46">
        <v>2</v>
      </c>
      <c r="Q57" s="46">
        <v>0</v>
      </c>
      <c r="R57" s="46">
        <v>2</v>
      </c>
      <c r="S57" s="46">
        <v>0</v>
      </c>
      <c r="T57" s="46">
        <v>0</v>
      </c>
      <c r="U57" s="46">
        <v>0</v>
      </c>
    </row>
    <row r="58" spans="1:21" x14ac:dyDescent="0.35">
      <c r="A58" s="25">
        <v>26</v>
      </c>
      <c r="B58" s="31" t="s">
        <v>121</v>
      </c>
      <c r="C58" s="67" t="s">
        <v>122</v>
      </c>
      <c r="D58" s="66" t="s">
        <v>49</v>
      </c>
      <c r="E58" s="41">
        <v>2</v>
      </c>
      <c r="F58" s="48">
        <v>26</v>
      </c>
      <c r="G58" s="48">
        <v>0</v>
      </c>
      <c r="H58" s="48">
        <v>26</v>
      </c>
      <c r="I58" s="45">
        <v>0</v>
      </c>
      <c r="J58" s="46">
        <f t="shared" si="8"/>
        <v>1</v>
      </c>
      <c r="K58" s="46">
        <f t="shared" si="12"/>
        <v>0</v>
      </c>
      <c r="L58" s="46">
        <f t="shared" si="9"/>
        <v>1</v>
      </c>
      <c r="M58" s="46">
        <f t="shared" si="13"/>
        <v>2</v>
      </c>
      <c r="N58" s="46"/>
      <c r="O58" s="46">
        <f t="shared" si="10"/>
        <v>0</v>
      </c>
      <c r="P58" s="46">
        <v>2</v>
      </c>
      <c r="Q58" s="46">
        <v>0</v>
      </c>
      <c r="R58" s="46">
        <v>2</v>
      </c>
      <c r="S58" s="46">
        <v>0</v>
      </c>
      <c r="T58" s="46">
        <v>0</v>
      </c>
      <c r="U58" s="46">
        <v>0</v>
      </c>
    </row>
    <row r="59" spans="1:21" x14ac:dyDescent="0.35">
      <c r="A59" s="37">
        <v>27</v>
      </c>
      <c r="B59" s="38" t="s">
        <v>287</v>
      </c>
      <c r="C59" s="58" t="s">
        <v>101</v>
      </c>
      <c r="D59" s="59" t="s">
        <v>49</v>
      </c>
      <c r="E59" s="41">
        <v>2</v>
      </c>
      <c r="F59" s="52">
        <v>26</v>
      </c>
      <c r="G59" s="52">
        <v>0</v>
      </c>
      <c r="H59" s="52">
        <v>26</v>
      </c>
      <c r="I59" s="60">
        <v>0</v>
      </c>
      <c r="J59" s="50">
        <f>ROUND((G59+H59)/25,1)</f>
        <v>1</v>
      </c>
      <c r="K59" s="50">
        <f>ROUND(I59/25,1)</f>
        <v>0</v>
      </c>
      <c r="L59" s="50">
        <f>IF(E59-J59-K59&lt;0,0,E59-J59-K59)</f>
        <v>1</v>
      </c>
      <c r="M59" s="50">
        <f>IF(ROUND((H59+I59)/25,1)+ROUND((H59+I59)/F59*L59,1)&gt;E59,E59,ROUND((H59+I59)/25,1)+ROUND((H59+I59)/F59*L59,1))</f>
        <v>2</v>
      </c>
      <c r="N59" s="50"/>
      <c r="O59" s="50">
        <f>ROUND(((G59+I59)/25),1)</f>
        <v>0</v>
      </c>
      <c r="P59" s="50">
        <v>2</v>
      </c>
      <c r="Q59" s="50">
        <v>0</v>
      </c>
      <c r="R59" s="50">
        <v>2</v>
      </c>
      <c r="S59" s="50">
        <v>0</v>
      </c>
      <c r="T59" s="50">
        <v>0</v>
      </c>
      <c r="U59" s="50">
        <v>0</v>
      </c>
    </row>
    <row r="60" spans="1:21" ht="20" x14ac:dyDescent="0.35">
      <c r="A60" s="25">
        <v>28</v>
      </c>
      <c r="B60" s="31" t="s">
        <v>123</v>
      </c>
      <c r="C60" s="67" t="s">
        <v>124</v>
      </c>
      <c r="D60" s="66" t="s">
        <v>56</v>
      </c>
      <c r="E60" s="41">
        <v>3</v>
      </c>
      <c r="F60" s="48">
        <v>40</v>
      </c>
      <c r="G60" s="48">
        <v>16</v>
      </c>
      <c r="H60" s="48">
        <v>28</v>
      </c>
      <c r="I60" s="45">
        <v>0</v>
      </c>
      <c r="J60" s="46">
        <f t="shared" si="8"/>
        <v>1.8</v>
      </c>
      <c r="K60" s="46">
        <f t="shared" si="12"/>
        <v>0</v>
      </c>
      <c r="L60" s="46">
        <f t="shared" si="9"/>
        <v>1.2</v>
      </c>
      <c r="M60" s="46">
        <f t="shared" si="13"/>
        <v>1.9000000000000001</v>
      </c>
      <c r="N60" s="46"/>
      <c r="O60" s="46">
        <f t="shared" si="10"/>
        <v>0.6</v>
      </c>
      <c r="P60" s="46">
        <v>3</v>
      </c>
      <c r="Q60" s="46">
        <v>0</v>
      </c>
      <c r="R60" s="46">
        <v>2</v>
      </c>
      <c r="S60" s="46">
        <v>1</v>
      </c>
      <c r="T60" s="46">
        <v>0</v>
      </c>
      <c r="U60" s="46">
        <v>0</v>
      </c>
    </row>
    <row r="61" spans="1:21" x14ac:dyDescent="0.35">
      <c r="A61" s="25">
        <v>29</v>
      </c>
      <c r="B61" s="31" t="s">
        <v>125</v>
      </c>
      <c r="C61" s="67" t="s">
        <v>126</v>
      </c>
      <c r="D61" s="66" t="s">
        <v>56</v>
      </c>
      <c r="E61" s="41">
        <v>3</v>
      </c>
      <c r="F61" s="48">
        <f t="shared" si="14"/>
        <v>44</v>
      </c>
      <c r="G61" s="48">
        <v>16</v>
      </c>
      <c r="H61" s="48">
        <v>28</v>
      </c>
      <c r="I61" s="45">
        <v>0</v>
      </c>
      <c r="J61" s="46">
        <f t="shared" si="8"/>
        <v>1.8</v>
      </c>
      <c r="K61" s="46">
        <f t="shared" si="12"/>
        <v>0</v>
      </c>
      <c r="L61" s="46">
        <f t="shared" si="9"/>
        <v>1.2</v>
      </c>
      <c r="M61" s="46">
        <f t="shared" si="13"/>
        <v>1.9000000000000001</v>
      </c>
      <c r="N61" s="46"/>
      <c r="O61" s="46">
        <f t="shared" si="10"/>
        <v>0.6</v>
      </c>
      <c r="P61" s="46">
        <v>3</v>
      </c>
      <c r="Q61" s="46">
        <v>0</v>
      </c>
      <c r="R61" s="46">
        <v>2</v>
      </c>
      <c r="S61" s="46">
        <v>1</v>
      </c>
      <c r="T61" s="46">
        <v>0</v>
      </c>
      <c r="U61" s="46">
        <v>0</v>
      </c>
    </row>
    <row r="62" spans="1:21" x14ac:dyDescent="0.35">
      <c r="A62" s="25">
        <v>30</v>
      </c>
      <c r="B62" s="31" t="s">
        <v>127</v>
      </c>
      <c r="C62" s="67" t="s">
        <v>128</v>
      </c>
      <c r="D62" s="66" t="s">
        <v>56</v>
      </c>
      <c r="E62" s="41">
        <v>6</v>
      </c>
      <c r="F62" s="48">
        <f t="shared" si="14"/>
        <v>72</v>
      </c>
      <c r="G62" s="48">
        <v>32</v>
      </c>
      <c r="H62" s="48">
        <v>40</v>
      </c>
      <c r="I62" s="45">
        <v>0</v>
      </c>
      <c r="J62" s="46">
        <f t="shared" si="8"/>
        <v>2.9</v>
      </c>
      <c r="K62" s="46">
        <f t="shared" si="12"/>
        <v>0</v>
      </c>
      <c r="L62" s="46">
        <f t="shared" si="9"/>
        <v>3.1</v>
      </c>
      <c r="M62" s="46">
        <f t="shared" si="13"/>
        <v>3.3</v>
      </c>
      <c r="N62" s="46"/>
      <c r="O62" s="46">
        <f t="shared" si="10"/>
        <v>1.3</v>
      </c>
      <c r="P62" s="46">
        <v>6</v>
      </c>
      <c r="Q62" s="46">
        <v>0</v>
      </c>
      <c r="R62" s="46">
        <v>6</v>
      </c>
      <c r="S62" s="46">
        <v>0</v>
      </c>
      <c r="T62" s="46">
        <v>0</v>
      </c>
      <c r="U62" s="46">
        <v>0</v>
      </c>
    </row>
    <row r="63" spans="1:21" x14ac:dyDescent="0.35">
      <c r="A63" s="25">
        <v>31</v>
      </c>
      <c r="B63" s="31" t="s">
        <v>129</v>
      </c>
      <c r="C63" s="67" t="s">
        <v>130</v>
      </c>
      <c r="D63" s="66" t="s">
        <v>49</v>
      </c>
      <c r="E63" s="41">
        <v>3</v>
      </c>
      <c r="F63" s="48">
        <f t="shared" si="14"/>
        <v>44</v>
      </c>
      <c r="G63" s="48">
        <v>16</v>
      </c>
      <c r="H63" s="48">
        <v>28</v>
      </c>
      <c r="I63" s="45">
        <v>0</v>
      </c>
      <c r="J63" s="46">
        <f t="shared" si="8"/>
        <v>1.8</v>
      </c>
      <c r="K63" s="46">
        <f t="shared" si="12"/>
        <v>0</v>
      </c>
      <c r="L63" s="46">
        <f t="shared" si="9"/>
        <v>1.2</v>
      </c>
      <c r="M63" s="46">
        <f t="shared" si="13"/>
        <v>1.9000000000000001</v>
      </c>
      <c r="N63" s="46"/>
      <c r="O63" s="46">
        <f t="shared" si="10"/>
        <v>0.6</v>
      </c>
      <c r="P63" s="46">
        <v>3</v>
      </c>
      <c r="Q63" s="46">
        <v>0</v>
      </c>
      <c r="R63" s="46">
        <v>3</v>
      </c>
      <c r="S63" s="46">
        <v>0</v>
      </c>
      <c r="T63" s="46">
        <v>0</v>
      </c>
      <c r="U63" s="46">
        <v>0</v>
      </c>
    </row>
    <row r="64" spans="1:21" x14ac:dyDescent="0.35">
      <c r="A64" s="25">
        <v>32</v>
      </c>
      <c r="B64" s="31" t="s">
        <v>131</v>
      </c>
      <c r="C64" s="67" t="s">
        <v>132</v>
      </c>
      <c r="D64" s="66" t="s">
        <v>49</v>
      </c>
      <c r="E64" s="41">
        <v>3</v>
      </c>
      <c r="F64" s="48">
        <f t="shared" si="14"/>
        <v>44</v>
      </c>
      <c r="G64" s="48">
        <v>16</v>
      </c>
      <c r="H64" s="48">
        <v>28</v>
      </c>
      <c r="I64" s="45">
        <v>0</v>
      </c>
      <c r="J64" s="46">
        <f t="shared" si="8"/>
        <v>1.8</v>
      </c>
      <c r="K64" s="46">
        <f t="shared" si="12"/>
        <v>0</v>
      </c>
      <c r="L64" s="46">
        <f t="shared" si="9"/>
        <v>1.2</v>
      </c>
      <c r="M64" s="46">
        <f t="shared" si="13"/>
        <v>1.9000000000000001</v>
      </c>
      <c r="N64" s="46"/>
      <c r="O64" s="46">
        <f t="shared" si="10"/>
        <v>0.6</v>
      </c>
      <c r="P64" s="46">
        <v>3</v>
      </c>
      <c r="Q64" s="46">
        <v>0</v>
      </c>
      <c r="R64" s="50">
        <v>3</v>
      </c>
      <c r="S64" s="50">
        <v>0</v>
      </c>
      <c r="T64" s="50">
        <v>0</v>
      </c>
      <c r="U64" s="50">
        <v>0</v>
      </c>
    </row>
    <row r="65" spans="1:21" x14ac:dyDescent="0.35">
      <c r="A65" s="37">
        <v>33</v>
      </c>
      <c r="B65" s="38" t="s">
        <v>288</v>
      </c>
      <c r="C65" s="39" t="s">
        <v>104</v>
      </c>
      <c r="D65" s="40" t="s">
        <v>49</v>
      </c>
      <c r="E65" s="41">
        <v>2</v>
      </c>
      <c r="F65" s="52">
        <f>SUM(G65:I65)</f>
        <v>26</v>
      </c>
      <c r="G65" s="52">
        <v>0</v>
      </c>
      <c r="H65" s="52">
        <v>26</v>
      </c>
      <c r="I65" s="60">
        <v>0</v>
      </c>
      <c r="J65" s="50">
        <f>ROUND((G65+H65)/25,1)</f>
        <v>1</v>
      </c>
      <c r="K65" s="50">
        <f>ROUND(I65/25,1)</f>
        <v>0</v>
      </c>
      <c r="L65" s="50">
        <f>IF(E65-J65-K65&lt;0,0,E65-J65-K65)</f>
        <v>1</v>
      </c>
      <c r="M65" s="50">
        <f>IF(ROUND((H65+I65)/25,1)+ROUND((H65+I65)/F65*L65,1)&gt;E65,E65,ROUND((H65+I65)/25,1)+ROUND((H65+I65)/F65*L65,1))</f>
        <v>2</v>
      </c>
      <c r="N65" s="50"/>
      <c r="O65" s="50">
        <f>ROUND(((G65+I65)/25),1)</f>
        <v>0</v>
      </c>
      <c r="P65" s="50">
        <v>2</v>
      </c>
      <c r="Q65" s="50">
        <v>0</v>
      </c>
      <c r="R65" s="50">
        <v>2</v>
      </c>
      <c r="S65" s="50">
        <v>0</v>
      </c>
      <c r="T65" s="50">
        <v>0</v>
      </c>
      <c r="U65" s="50">
        <v>0</v>
      </c>
    </row>
    <row r="66" spans="1:21" x14ac:dyDescent="0.35">
      <c r="A66" s="25">
        <v>34</v>
      </c>
      <c r="B66" s="31" t="s">
        <v>133</v>
      </c>
      <c r="C66" s="67" t="s">
        <v>134</v>
      </c>
      <c r="D66" s="66" t="s">
        <v>56</v>
      </c>
      <c r="E66" s="41">
        <v>3</v>
      </c>
      <c r="F66" s="48">
        <f t="shared" si="14"/>
        <v>44</v>
      </c>
      <c r="G66" s="48">
        <v>16</v>
      </c>
      <c r="H66" s="48">
        <v>28</v>
      </c>
      <c r="I66" s="45">
        <v>0</v>
      </c>
      <c r="J66" s="46">
        <f t="shared" si="8"/>
        <v>1.8</v>
      </c>
      <c r="K66" s="46">
        <f t="shared" si="12"/>
        <v>0</v>
      </c>
      <c r="L66" s="46">
        <f t="shared" si="9"/>
        <v>1.2</v>
      </c>
      <c r="M66" s="46">
        <f t="shared" si="13"/>
        <v>1.9000000000000001</v>
      </c>
      <c r="N66" s="46"/>
      <c r="O66" s="46">
        <f t="shared" si="10"/>
        <v>0.6</v>
      </c>
      <c r="P66" s="46">
        <v>3</v>
      </c>
      <c r="Q66" s="46">
        <v>0</v>
      </c>
      <c r="R66" s="46">
        <v>2</v>
      </c>
      <c r="S66" s="46">
        <v>0</v>
      </c>
      <c r="T66" s="46">
        <v>0</v>
      </c>
      <c r="U66" s="46">
        <v>1</v>
      </c>
    </row>
    <row r="67" spans="1:21" x14ac:dyDescent="0.35">
      <c r="A67" s="25">
        <v>35</v>
      </c>
      <c r="B67" s="31" t="s">
        <v>135</v>
      </c>
      <c r="C67" s="67" t="s">
        <v>136</v>
      </c>
      <c r="D67" s="66" t="s">
        <v>56</v>
      </c>
      <c r="E67" s="41">
        <v>4</v>
      </c>
      <c r="F67" s="48">
        <f t="shared" si="14"/>
        <v>50</v>
      </c>
      <c r="G67" s="48">
        <v>18</v>
      </c>
      <c r="H67" s="48">
        <v>32</v>
      </c>
      <c r="I67" s="45">
        <v>0</v>
      </c>
      <c r="J67" s="46">
        <f t="shared" si="8"/>
        <v>2</v>
      </c>
      <c r="K67" s="46">
        <f t="shared" si="12"/>
        <v>0</v>
      </c>
      <c r="L67" s="46">
        <f t="shared" si="9"/>
        <v>2</v>
      </c>
      <c r="M67" s="46">
        <f t="shared" si="13"/>
        <v>2.6</v>
      </c>
      <c r="N67" s="46"/>
      <c r="O67" s="46">
        <f t="shared" si="10"/>
        <v>0.7</v>
      </c>
      <c r="P67" s="46">
        <v>4</v>
      </c>
      <c r="Q67" s="46">
        <v>0</v>
      </c>
      <c r="R67" s="46">
        <v>3</v>
      </c>
      <c r="S67" s="46">
        <v>0</v>
      </c>
      <c r="T67" s="46">
        <v>1</v>
      </c>
      <c r="U67" s="46">
        <v>0</v>
      </c>
    </row>
    <row r="68" spans="1:21" x14ac:dyDescent="0.35">
      <c r="A68" s="25">
        <v>36</v>
      </c>
      <c r="B68" s="31" t="s">
        <v>137</v>
      </c>
      <c r="C68" s="67" t="s">
        <v>138</v>
      </c>
      <c r="D68" s="66" t="s">
        <v>49</v>
      </c>
      <c r="E68" s="41">
        <v>2</v>
      </c>
      <c r="F68" s="48">
        <v>32</v>
      </c>
      <c r="G68" s="48">
        <v>14</v>
      </c>
      <c r="H68" s="48">
        <v>18</v>
      </c>
      <c r="I68" s="45">
        <v>0</v>
      </c>
      <c r="J68" s="46">
        <f t="shared" si="8"/>
        <v>1.3</v>
      </c>
      <c r="K68" s="46">
        <f t="shared" si="12"/>
        <v>0</v>
      </c>
      <c r="L68" s="46">
        <f t="shared" si="9"/>
        <v>0.7</v>
      </c>
      <c r="M68" s="46">
        <f t="shared" si="13"/>
        <v>1.1000000000000001</v>
      </c>
      <c r="N68" s="46"/>
      <c r="O68" s="46">
        <f t="shared" si="10"/>
        <v>0.6</v>
      </c>
      <c r="P68" s="46">
        <v>2</v>
      </c>
      <c r="Q68" s="46">
        <v>0</v>
      </c>
      <c r="R68" s="46">
        <v>2</v>
      </c>
      <c r="S68" s="46">
        <v>0</v>
      </c>
      <c r="T68" s="46">
        <v>0</v>
      </c>
      <c r="U68" s="46">
        <v>0</v>
      </c>
    </row>
    <row r="69" spans="1:21" x14ac:dyDescent="0.35">
      <c r="A69" s="25">
        <v>37</v>
      </c>
      <c r="B69" s="31" t="s">
        <v>139</v>
      </c>
      <c r="C69" s="67" t="s">
        <v>140</v>
      </c>
      <c r="D69" s="66" t="s">
        <v>49</v>
      </c>
      <c r="E69" s="41">
        <v>5</v>
      </c>
      <c r="F69" s="48">
        <f t="shared" si="14"/>
        <v>60</v>
      </c>
      <c r="G69" s="48">
        <v>16</v>
      </c>
      <c r="H69" s="48">
        <v>44</v>
      </c>
      <c r="I69" s="45">
        <v>0</v>
      </c>
      <c r="J69" s="46">
        <f t="shared" si="8"/>
        <v>2.4</v>
      </c>
      <c r="K69" s="46">
        <f t="shared" si="12"/>
        <v>0</v>
      </c>
      <c r="L69" s="46">
        <f t="shared" si="9"/>
        <v>2.6</v>
      </c>
      <c r="M69" s="46">
        <f t="shared" si="13"/>
        <v>3.7</v>
      </c>
      <c r="N69" s="46"/>
      <c r="O69" s="46">
        <f t="shared" si="10"/>
        <v>0.6</v>
      </c>
      <c r="P69" s="46">
        <v>5</v>
      </c>
      <c r="Q69" s="46">
        <v>0</v>
      </c>
      <c r="R69" s="46">
        <v>5</v>
      </c>
      <c r="S69" s="46">
        <v>0</v>
      </c>
      <c r="T69" s="46">
        <v>0</v>
      </c>
      <c r="U69" s="46">
        <v>0</v>
      </c>
    </row>
    <row r="70" spans="1:21" x14ac:dyDescent="0.35">
      <c r="A70" s="25">
        <v>38</v>
      </c>
      <c r="B70" s="31" t="s">
        <v>141</v>
      </c>
      <c r="C70" s="68" t="s">
        <v>142</v>
      </c>
      <c r="D70" s="69" t="s">
        <v>49</v>
      </c>
      <c r="E70" s="41">
        <v>5</v>
      </c>
      <c r="F70" s="48">
        <f t="shared" si="14"/>
        <v>60</v>
      </c>
      <c r="G70" s="48">
        <v>16</v>
      </c>
      <c r="H70" s="48">
        <v>44</v>
      </c>
      <c r="I70" s="45">
        <v>0</v>
      </c>
      <c r="J70" s="46">
        <f t="shared" si="8"/>
        <v>2.4</v>
      </c>
      <c r="K70" s="46">
        <f t="shared" si="12"/>
        <v>0</v>
      </c>
      <c r="L70" s="46">
        <f t="shared" si="9"/>
        <v>2.6</v>
      </c>
      <c r="M70" s="46">
        <f t="shared" si="13"/>
        <v>3.7</v>
      </c>
      <c r="N70" s="46"/>
      <c r="O70" s="46">
        <f t="shared" si="10"/>
        <v>0.6</v>
      </c>
      <c r="P70" s="46">
        <v>5</v>
      </c>
      <c r="Q70" s="46">
        <v>0</v>
      </c>
      <c r="R70" s="46">
        <v>5</v>
      </c>
      <c r="S70" s="46">
        <v>0</v>
      </c>
      <c r="T70" s="46">
        <v>0</v>
      </c>
      <c r="U70" s="46">
        <v>0</v>
      </c>
    </row>
    <row r="71" spans="1:21" x14ac:dyDescent="0.35">
      <c r="A71" s="25">
        <v>39</v>
      </c>
      <c r="B71" s="31" t="s">
        <v>143</v>
      </c>
      <c r="C71" s="67" t="s">
        <v>144</v>
      </c>
      <c r="D71" s="66" t="s">
        <v>49</v>
      </c>
      <c r="E71" s="41">
        <v>3</v>
      </c>
      <c r="F71" s="48">
        <f t="shared" si="14"/>
        <v>44</v>
      </c>
      <c r="G71" s="48">
        <v>16</v>
      </c>
      <c r="H71" s="48">
        <v>28</v>
      </c>
      <c r="I71" s="45">
        <v>0</v>
      </c>
      <c r="J71" s="46">
        <f t="shared" si="8"/>
        <v>1.8</v>
      </c>
      <c r="K71" s="46">
        <f t="shared" si="12"/>
        <v>0</v>
      </c>
      <c r="L71" s="46">
        <f t="shared" si="9"/>
        <v>1.2</v>
      </c>
      <c r="M71" s="46">
        <f t="shared" si="13"/>
        <v>1.9000000000000001</v>
      </c>
      <c r="N71" s="46"/>
      <c r="O71" s="46">
        <f t="shared" si="10"/>
        <v>0.6</v>
      </c>
      <c r="P71" s="46">
        <v>3</v>
      </c>
      <c r="Q71" s="46">
        <v>0</v>
      </c>
      <c r="R71" s="46">
        <v>3</v>
      </c>
      <c r="S71" s="46">
        <v>0</v>
      </c>
      <c r="T71" s="46">
        <v>0</v>
      </c>
      <c r="U71" s="46">
        <v>0</v>
      </c>
    </row>
    <row r="72" spans="1:21" x14ac:dyDescent="0.35">
      <c r="A72" s="25">
        <v>40</v>
      </c>
      <c r="B72" s="31" t="s">
        <v>145</v>
      </c>
      <c r="C72" s="67" t="s">
        <v>146</v>
      </c>
      <c r="D72" s="66" t="s">
        <v>49</v>
      </c>
      <c r="E72" s="41">
        <v>3</v>
      </c>
      <c r="F72" s="48">
        <f t="shared" si="14"/>
        <v>44</v>
      </c>
      <c r="G72" s="48">
        <v>16</v>
      </c>
      <c r="H72" s="48">
        <v>28</v>
      </c>
      <c r="I72" s="45">
        <v>0</v>
      </c>
      <c r="J72" s="46">
        <f t="shared" si="8"/>
        <v>1.8</v>
      </c>
      <c r="K72" s="46">
        <f t="shared" si="12"/>
        <v>0</v>
      </c>
      <c r="L72" s="46">
        <f t="shared" si="9"/>
        <v>1.2</v>
      </c>
      <c r="M72" s="46">
        <f t="shared" si="13"/>
        <v>1.9000000000000001</v>
      </c>
      <c r="N72" s="46"/>
      <c r="O72" s="46">
        <f t="shared" si="10"/>
        <v>0.6</v>
      </c>
      <c r="P72" s="46">
        <v>3</v>
      </c>
      <c r="Q72" s="46">
        <v>0</v>
      </c>
      <c r="R72" s="46">
        <v>3</v>
      </c>
      <c r="S72" s="46">
        <v>0</v>
      </c>
      <c r="T72" s="46">
        <v>0</v>
      </c>
      <c r="U72" s="46">
        <v>0</v>
      </c>
    </row>
    <row r="73" spans="1:21" x14ac:dyDescent="0.35">
      <c r="A73" s="25">
        <v>41</v>
      </c>
      <c r="B73" s="70" t="s">
        <v>147</v>
      </c>
      <c r="C73" s="71" t="s">
        <v>148</v>
      </c>
      <c r="D73" s="72" t="s">
        <v>49</v>
      </c>
      <c r="E73" s="57">
        <v>2</v>
      </c>
      <c r="F73" s="48">
        <v>26</v>
      </c>
      <c r="G73" s="48">
        <v>0</v>
      </c>
      <c r="H73" s="48">
        <v>26</v>
      </c>
      <c r="I73" s="45">
        <v>0</v>
      </c>
      <c r="J73" s="46">
        <f t="shared" si="8"/>
        <v>1</v>
      </c>
      <c r="K73" s="46">
        <f t="shared" si="12"/>
        <v>0</v>
      </c>
      <c r="L73" s="46">
        <f t="shared" si="9"/>
        <v>1</v>
      </c>
      <c r="M73" s="46">
        <f t="shared" si="13"/>
        <v>2</v>
      </c>
      <c r="N73" s="46"/>
      <c r="O73" s="46">
        <f t="shared" si="10"/>
        <v>0</v>
      </c>
      <c r="P73" s="46">
        <v>2</v>
      </c>
      <c r="Q73" s="46">
        <v>0</v>
      </c>
      <c r="R73" s="46">
        <v>2</v>
      </c>
      <c r="S73" s="46">
        <v>0</v>
      </c>
      <c r="T73" s="46">
        <v>0</v>
      </c>
      <c r="U73" s="46">
        <v>0</v>
      </c>
    </row>
    <row r="74" spans="1:21" ht="20" x14ac:dyDescent="0.35">
      <c r="A74" s="25">
        <v>42</v>
      </c>
      <c r="B74" s="64" t="s">
        <v>149</v>
      </c>
      <c r="C74" s="65" t="s">
        <v>150</v>
      </c>
      <c r="D74" s="66" t="s">
        <v>49</v>
      </c>
      <c r="E74" s="41">
        <v>3</v>
      </c>
      <c r="F74" s="48">
        <v>44</v>
      </c>
      <c r="G74" s="48">
        <v>0</v>
      </c>
      <c r="H74" s="48">
        <v>44</v>
      </c>
      <c r="I74" s="45">
        <v>0</v>
      </c>
      <c r="J74" s="46">
        <f t="shared" si="8"/>
        <v>1.8</v>
      </c>
      <c r="K74" s="46">
        <f t="shared" si="12"/>
        <v>0</v>
      </c>
      <c r="L74" s="46">
        <f t="shared" si="9"/>
        <v>1.2</v>
      </c>
      <c r="M74" s="46">
        <f t="shared" si="13"/>
        <v>3</v>
      </c>
      <c r="N74" s="46"/>
      <c r="O74" s="46">
        <f t="shared" si="10"/>
        <v>0</v>
      </c>
      <c r="P74" s="46">
        <v>3</v>
      </c>
      <c r="Q74" s="46">
        <v>0</v>
      </c>
      <c r="R74" s="46">
        <v>3</v>
      </c>
      <c r="S74" s="46">
        <v>0</v>
      </c>
      <c r="T74" s="46">
        <v>0</v>
      </c>
      <c r="U74" s="46">
        <v>0</v>
      </c>
    </row>
    <row r="75" spans="1:21" ht="20" x14ac:dyDescent="0.35">
      <c r="A75" s="25">
        <v>43</v>
      </c>
      <c r="B75" s="64" t="s">
        <v>151</v>
      </c>
      <c r="C75" s="65" t="s">
        <v>152</v>
      </c>
      <c r="D75" s="66" t="s">
        <v>56</v>
      </c>
      <c r="E75" s="41">
        <v>4</v>
      </c>
      <c r="F75" s="48">
        <v>48</v>
      </c>
      <c r="G75" s="48">
        <v>0</v>
      </c>
      <c r="H75" s="48">
        <v>48</v>
      </c>
      <c r="I75" s="45">
        <v>0</v>
      </c>
      <c r="J75" s="46">
        <f t="shared" si="8"/>
        <v>1.9</v>
      </c>
      <c r="K75" s="46">
        <f t="shared" si="12"/>
        <v>0</v>
      </c>
      <c r="L75" s="46">
        <f t="shared" si="9"/>
        <v>2.1</v>
      </c>
      <c r="M75" s="46">
        <f t="shared" si="13"/>
        <v>4</v>
      </c>
      <c r="N75" s="46"/>
      <c r="O75" s="46">
        <f t="shared" si="10"/>
        <v>0</v>
      </c>
      <c r="P75" s="46">
        <v>4</v>
      </c>
      <c r="Q75" s="46">
        <v>0</v>
      </c>
      <c r="R75" s="46">
        <v>4</v>
      </c>
      <c r="S75" s="46">
        <v>0</v>
      </c>
      <c r="T75" s="46">
        <v>0</v>
      </c>
      <c r="U75" s="46">
        <v>0</v>
      </c>
    </row>
    <row r="76" spans="1:21" ht="20" x14ac:dyDescent="0.35">
      <c r="A76" s="25">
        <v>44</v>
      </c>
      <c r="B76" s="64" t="s">
        <v>153</v>
      </c>
      <c r="C76" s="65" t="s">
        <v>154</v>
      </c>
      <c r="D76" s="66" t="s">
        <v>49</v>
      </c>
      <c r="E76" s="41">
        <v>3</v>
      </c>
      <c r="F76" s="48">
        <f t="shared" ref="F76:F93" si="15">SUM(G76:I76)</f>
        <v>44</v>
      </c>
      <c r="G76" s="48">
        <v>16</v>
      </c>
      <c r="H76" s="48">
        <v>28</v>
      </c>
      <c r="I76" s="45">
        <v>0</v>
      </c>
      <c r="J76" s="46">
        <f t="shared" si="8"/>
        <v>1.8</v>
      </c>
      <c r="K76" s="46">
        <f t="shared" si="12"/>
        <v>0</v>
      </c>
      <c r="L76" s="46">
        <f t="shared" si="9"/>
        <v>1.2</v>
      </c>
      <c r="M76" s="46">
        <f t="shared" si="13"/>
        <v>1.9000000000000001</v>
      </c>
      <c r="N76" s="46"/>
      <c r="O76" s="46">
        <f t="shared" si="10"/>
        <v>0.6</v>
      </c>
      <c r="P76" s="46">
        <v>3</v>
      </c>
      <c r="Q76" s="46">
        <v>0</v>
      </c>
      <c r="R76" s="46">
        <v>3</v>
      </c>
      <c r="S76" s="46">
        <v>0</v>
      </c>
      <c r="T76" s="46">
        <v>0</v>
      </c>
      <c r="U76" s="46">
        <v>0</v>
      </c>
    </row>
    <row r="77" spans="1:21" x14ac:dyDescent="0.35">
      <c r="A77" s="25">
        <v>45</v>
      </c>
      <c r="B77" s="31" t="s">
        <v>155</v>
      </c>
      <c r="C77" s="68" t="s">
        <v>156</v>
      </c>
      <c r="D77" s="69" t="s">
        <v>49</v>
      </c>
      <c r="E77" s="41">
        <v>4</v>
      </c>
      <c r="F77" s="48">
        <f t="shared" si="15"/>
        <v>50</v>
      </c>
      <c r="G77" s="48">
        <v>18</v>
      </c>
      <c r="H77" s="48">
        <v>32</v>
      </c>
      <c r="I77" s="45">
        <v>0</v>
      </c>
      <c r="J77" s="46">
        <f t="shared" si="8"/>
        <v>2</v>
      </c>
      <c r="K77" s="46">
        <f t="shared" si="12"/>
        <v>0</v>
      </c>
      <c r="L77" s="46">
        <f t="shared" si="9"/>
        <v>2</v>
      </c>
      <c r="M77" s="46">
        <f t="shared" si="13"/>
        <v>2.6</v>
      </c>
      <c r="N77" s="46"/>
      <c r="O77" s="46">
        <f t="shared" si="10"/>
        <v>0.7</v>
      </c>
      <c r="P77" s="46">
        <v>4</v>
      </c>
      <c r="Q77" s="46">
        <v>0</v>
      </c>
      <c r="R77" s="46">
        <v>4</v>
      </c>
      <c r="S77" s="46">
        <v>0</v>
      </c>
      <c r="T77" s="46">
        <v>0</v>
      </c>
      <c r="U77" s="46">
        <v>0</v>
      </c>
    </row>
    <row r="78" spans="1:21" x14ac:dyDescent="0.35">
      <c r="A78" s="25">
        <v>46</v>
      </c>
      <c r="B78" s="31" t="s">
        <v>157</v>
      </c>
      <c r="C78" s="67" t="s">
        <v>158</v>
      </c>
      <c r="D78" s="66" t="s">
        <v>49</v>
      </c>
      <c r="E78" s="41">
        <v>5</v>
      </c>
      <c r="F78" s="48">
        <f t="shared" si="15"/>
        <v>60</v>
      </c>
      <c r="G78" s="48">
        <v>0</v>
      </c>
      <c r="H78" s="48">
        <v>46</v>
      </c>
      <c r="I78" s="45">
        <v>14</v>
      </c>
      <c r="J78" s="46">
        <f t="shared" si="8"/>
        <v>1.8</v>
      </c>
      <c r="K78" s="46">
        <f t="shared" si="12"/>
        <v>0.6</v>
      </c>
      <c r="L78" s="46">
        <f t="shared" si="9"/>
        <v>2.6</v>
      </c>
      <c r="M78" s="46">
        <f t="shared" si="13"/>
        <v>5</v>
      </c>
      <c r="N78" s="46"/>
      <c r="O78" s="46">
        <f t="shared" si="10"/>
        <v>0.6</v>
      </c>
      <c r="P78" s="46">
        <v>5</v>
      </c>
      <c r="Q78" s="46">
        <v>0</v>
      </c>
      <c r="R78" s="46">
        <v>5</v>
      </c>
      <c r="S78" s="46">
        <v>0</v>
      </c>
      <c r="T78" s="46">
        <v>0</v>
      </c>
      <c r="U78" s="46">
        <v>0</v>
      </c>
    </row>
    <row r="79" spans="1:21" x14ac:dyDescent="0.35">
      <c r="A79" s="25">
        <v>47</v>
      </c>
      <c r="B79" s="31" t="s">
        <v>159</v>
      </c>
      <c r="C79" s="67" t="s">
        <v>160</v>
      </c>
      <c r="D79" s="66" t="s">
        <v>49</v>
      </c>
      <c r="E79" s="41">
        <v>2</v>
      </c>
      <c r="F79" s="48">
        <v>26</v>
      </c>
      <c r="G79" s="48">
        <v>0</v>
      </c>
      <c r="H79" s="48">
        <v>26</v>
      </c>
      <c r="I79" s="45">
        <v>0</v>
      </c>
      <c r="J79" s="46">
        <f t="shared" si="8"/>
        <v>1</v>
      </c>
      <c r="K79" s="46">
        <f t="shared" si="12"/>
        <v>0</v>
      </c>
      <c r="L79" s="46">
        <f t="shared" si="9"/>
        <v>1</v>
      </c>
      <c r="M79" s="46">
        <f t="shared" si="13"/>
        <v>2</v>
      </c>
      <c r="N79" s="46"/>
      <c r="O79" s="46">
        <f t="shared" si="10"/>
        <v>0</v>
      </c>
      <c r="P79" s="46">
        <v>2</v>
      </c>
      <c r="Q79" s="46">
        <v>0</v>
      </c>
      <c r="R79" s="46">
        <v>1</v>
      </c>
      <c r="S79" s="46">
        <v>0</v>
      </c>
      <c r="T79" s="46">
        <v>1</v>
      </c>
      <c r="U79" s="46">
        <v>0</v>
      </c>
    </row>
    <row r="80" spans="1:21" ht="30" x14ac:dyDescent="0.35">
      <c r="A80" s="25">
        <v>48</v>
      </c>
      <c r="B80" s="31" t="s">
        <v>161</v>
      </c>
      <c r="C80" s="67" t="s">
        <v>162</v>
      </c>
      <c r="D80" s="66" t="s">
        <v>49</v>
      </c>
      <c r="E80" s="41">
        <v>2</v>
      </c>
      <c r="F80" s="48">
        <v>26</v>
      </c>
      <c r="G80" s="48">
        <v>0</v>
      </c>
      <c r="H80" s="48">
        <v>26</v>
      </c>
      <c r="I80" s="45">
        <v>0</v>
      </c>
      <c r="J80" s="46">
        <f t="shared" si="8"/>
        <v>1</v>
      </c>
      <c r="K80" s="46">
        <f t="shared" si="12"/>
        <v>0</v>
      </c>
      <c r="L80" s="46">
        <f t="shared" si="9"/>
        <v>1</v>
      </c>
      <c r="M80" s="46">
        <f t="shared" si="13"/>
        <v>2</v>
      </c>
      <c r="N80" s="46"/>
      <c r="O80" s="46">
        <f t="shared" si="10"/>
        <v>0</v>
      </c>
      <c r="P80" s="46">
        <v>2</v>
      </c>
      <c r="Q80" s="46">
        <v>0</v>
      </c>
      <c r="R80" s="46">
        <v>1</v>
      </c>
      <c r="S80" s="46">
        <v>1</v>
      </c>
      <c r="T80" s="46">
        <v>0</v>
      </c>
      <c r="U80" s="46">
        <v>0</v>
      </c>
    </row>
    <row r="81" spans="1:21" x14ac:dyDescent="0.35">
      <c r="A81" s="25">
        <v>49</v>
      </c>
      <c r="B81" s="31" t="s">
        <v>163</v>
      </c>
      <c r="C81" s="67" t="s">
        <v>164</v>
      </c>
      <c r="D81" s="66" t="s">
        <v>49</v>
      </c>
      <c r="E81" s="41">
        <v>3</v>
      </c>
      <c r="F81" s="48">
        <f t="shared" si="15"/>
        <v>44</v>
      </c>
      <c r="G81" s="48">
        <v>16</v>
      </c>
      <c r="H81" s="48">
        <v>28</v>
      </c>
      <c r="I81" s="45">
        <v>0</v>
      </c>
      <c r="J81" s="46">
        <f t="shared" si="8"/>
        <v>1.8</v>
      </c>
      <c r="K81" s="46">
        <f t="shared" si="12"/>
        <v>0</v>
      </c>
      <c r="L81" s="46">
        <f t="shared" si="9"/>
        <v>1.2</v>
      </c>
      <c r="M81" s="46">
        <f t="shared" si="13"/>
        <v>1.9000000000000001</v>
      </c>
      <c r="N81" s="46"/>
      <c r="O81" s="46">
        <f t="shared" si="10"/>
        <v>0.6</v>
      </c>
      <c r="P81" s="46">
        <v>3</v>
      </c>
      <c r="Q81" s="46">
        <v>0</v>
      </c>
      <c r="R81" s="46">
        <v>2</v>
      </c>
      <c r="S81" s="46">
        <v>1</v>
      </c>
      <c r="T81" s="46">
        <v>0</v>
      </c>
      <c r="U81" s="46">
        <v>0</v>
      </c>
    </row>
    <row r="82" spans="1:21" ht="20" x14ac:dyDescent="0.35">
      <c r="A82" s="25">
        <v>50</v>
      </c>
      <c r="B82" s="73" t="s">
        <v>165</v>
      </c>
      <c r="C82" s="65" t="s">
        <v>166</v>
      </c>
      <c r="D82" s="66" t="s">
        <v>49</v>
      </c>
      <c r="E82" s="41">
        <v>5</v>
      </c>
      <c r="F82" s="48">
        <f t="shared" si="15"/>
        <v>62</v>
      </c>
      <c r="G82" s="48">
        <v>0</v>
      </c>
      <c r="H82" s="48">
        <v>48</v>
      </c>
      <c r="I82" s="45">
        <v>14</v>
      </c>
      <c r="J82" s="46">
        <f t="shared" si="8"/>
        <v>1.9</v>
      </c>
      <c r="K82" s="46">
        <f t="shared" si="12"/>
        <v>0.6</v>
      </c>
      <c r="L82" s="46">
        <f t="shared" si="9"/>
        <v>2.5</v>
      </c>
      <c r="M82" s="46">
        <f t="shared" si="13"/>
        <v>5</v>
      </c>
      <c r="N82" s="46"/>
      <c r="O82" s="46">
        <f t="shared" si="10"/>
        <v>0.6</v>
      </c>
      <c r="P82" s="46">
        <v>5</v>
      </c>
      <c r="Q82" s="46">
        <v>0</v>
      </c>
      <c r="R82" s="50">
        <v>3</v>
      </c>
      <c r="S82" s="50">
        <v>1</v>
      </c>
      <c r="T82" s="50">
        <v>1</v>
      </c>
      <c r="U82" s="50">
        <v>0</v>
      </c>
    </row>
    <row r="83" spans="1:21" x14ac:dyDescent="0.35">
      <c r="A83" s="25">
        <v>51</v>
      </c>
      <c r="B83" s="31" t="s">
        <v>167</v>
      </c>
      <c r="C83" s="67" t="s">
        <v>168</v>
      </c>
      <c r="D83" s="66" t="s">
        <v>56</v>
      </c>
      <c r="E83" s="41">
        <v>3</v>
      </c>
      <c r="F83" s="48">
        <f t="shared" si="15"/>
        <v>44</v>
      </c>
      <c r="G83" s="48">
        <v>16</v>
      </c>
      <c r="H83" s="48">
        <v>28</v>
      </c>
      <c r="I83" s="45">
        <v>0</v>
      </c>
      <c r="J83" s="46">
        <f t="shared" si="8"/>
        <v>1.8</v>
      </c>
      <c r="K83" s="46">
        <f t="shared" si="12"/>
        <v>0</v>
      </c>
      <c r="L83" s="46">
        <f t="shared" si="9"/>
        <v>1.2</v>
      </c>
      <c r="M83" s="46">
        <f t="shared" si="13"/>
        <v>1.9000000000000001</v>
      </c>
      <c r="N83" s="46"/>
      <c r="O83" s="46">
        <f t="shared" si="10"/>
        <v>0.6</v>
      </c>
      <c r="P83" s="46">
        <v>3</v>
      </c>
      <c r="Q83" s="46">
        <v>0</v>
      </c>
      <c r="R83" s="50">
        <v>3</v>
      </c>
      <c r="S83" s="50">
        <v>0</v>
      </c>
      <c r="T83" s="50">
        <v>0</v>
      </c>
      <c r="U83" s="50">
        <v>0</v>
      </c>
    </row>
    <row r="84" spans="1:21" x14ac:dyDescent="0.35">
      <c r="A84" s="25">
        <v>52</v>
      </c>
      <c r="B84" s="31" t="s">
        <v>169</v>
      </c>
      <c r="C84" s="67" t="s">
        <v>170</v>
      </c>
      <c r="D84" s="66" t="s">
        <v>49</v>
      </c>
      <c r="E84" s="41">
        <v>2</v>
      </c>
      <c r="F84" s="48">
        <v>26</v>
      </c>
      <c r="G84" s="48">
        <v>0</v>
      </c>
      <c r="H84" s="48">
        <v>26</v>
      </c>
      <c r="I84" s="45">
        <v>0</v>
      </c>
      <c r="J84" s="46">
        <f t="shared" si="8"/>
        <v>1</v>
      </c>
      <c r="K84" s="46">
        <f t="shared" si="12"/>
        <v>0</v>
      </c>
      <c r="L84" s="46">
        <f t="shared" si="9"/>
        <v>1</v>
      </c>
      <c r="M84" s="46">
        <f t="shared" si="13"/>
        <v>2</v>
      </c>
      <c r="N84" s="46"/>
      <c r="O84" s="46">
        <f t="shared" si="10"/>
        <v>0</v>
      </c>
      <c r="P84" s="46">
        <v>2</v>
      </c>
      <c r="Q84" s="46">
        <v>0</v>
      </c>
      <c r="R84" s="50">
        <v>1</v>
      </c>
      <c r="S84" s="50">
        <v>0</v>
      </c>
      <c r="T84" s="50">
        <v>1</v>
      </c>
      <c r="U84" s="50">
        <v>0</v>
      </c>
    </row>
    <row r="85" spans="1:21" x14ac:dyDescent="0.35">
      <c r="A85" s="25">
        <v>53</v>
      </c>
      <c r="B85" s="31" t="s">
        <v>171</v>
      </c>
      <c r="C85" s="67" t="s">
        <v>172</v>
      </c>
      <c r="D85" s="66" t="s">
        <v>56</v>
      </c>
      <c r="E85" s="41">
        <v>5</v>
      </c>
      <c r="F85" s="48">
        <f t="shared" si="15"/>
        <v>62</v>
      </c>
      <c r="G85" s="48">
        <v>16</v>
      </c>
      <c r="H85" s="48">
        <v>32</v>
      </c>
      <c r="I85" s="45">
        <v>14</v>
      </c>
      <c r="J85" s="46">
        <f t="shared" si="8"/>
        <v>1.9</v>
      </c>
      <c r="K85" s="46">
        <f t="shared" si="12"/>
        <v>0.6</v>
      </c>
      <c r="L85" s="46">
        <f t="shared" si="9"/>
        <v>2.5</v>
      </c>
      <c r="M85" s="46">
        <f t="shared" si="13"/>
        <v>3.7</v>
      </c>
      <c r="N85" s="46"/>
      <c r="O85" s="46">
        <f t="shared" si="10"/>
        <v>1.2</v>
      </c>
      <c r="P85" s="46">
        <v>5</v>
      </c>
      <c r="Q85" s="46">
        <v>0</v>
      </c>
      <c r="R85" s="46">
        <v>5</v>
      </c>
      <c r="S85" s="46">
        <v>0</v>
      </c>
      <c r="T85" s="46">
        <v>0</v>
      </c>
      <c r="U85" s="46">
        <v>0</v>
      </c>
    </row>
    <row r="86" spans="1:21" x14ac:dyDescent="0.35">
      <c r="A86" s="25">
        <v>54</v>
      </c>
      <c r="B86" s="31" t="s">
        <v>173</v>
      </c>
      <c r="C86" s="67" t="s">
        <v>174</v>
      </c>
      <c r="D86" s="66" t="s">
        <v>49</v>
      </c>
      <c r="E86" s="41">
        <v>3</v>
      </c>
      <c r="F86" s="48">
        <f t="shared" si="15"/>
        <v>44</v>
      </c>
      <c r="G86" s="48">
        <v>16</v>
      </c>
      <c r="H86" s="48">
        <v>28</v>
      </c>
      <c r="I86" s="45">
        <v>0</v>
      </c>
      <c r="J86" s="46">
        <f t="shared" si="8"/>
        <v>1.8</v>
      </c>
      <c r="K86" s="46">
        <f t="shared" si="12"/>
        <v>0</v>
      </c>
      <c r="L86" s="46">
        <f t="shared" si="9"/>
        <v>1.2</v>
      </c>
      <c r="M86" s="46">
        <f t="shared" si="13"/>
        <v>1.9000000000000001</v>
      </c>
      <c r="N86" s="46"/>
      <c r="O86" s="46">
        <f t="shared" si="10"/>
        <v>0.6</v>
      </c>
      <c r="P86" s="46">
        <v>3</v>
      </c>
      <c r="Q86" s="46">
        <v>0</v>
      </c>
      <c r="R86" s="46">
        <v>3</v>
      </c>
      <c r="S86" s="46">
        <v>0</v>
      </c>
      <c r="T86" s="46">
        <v>0</v>
      </c>
      <c r="U86" s="46">
        <v>0</v>
      </c>
    </row>
    <row r="87" spans="1:21" x14ac:dyDescent="0.35">
      <c r="A87" s="25">
        <v>55</v>
      </c>
      <c r="B87" s="31" t="s">
        <v>175</v>
      </c>
      <c r="C87" s="67" t="s">
        <v>176</v>
      </c>
      <c r="D87" s="66" t="s">
        <v>49</v>
      </c>
      <c r="E87" s="41">
        <v>3</v>
      </c>
      <c r="F87" s="48">
        <f t="shared" si="15"/>
        <v>44</v>
      </c>
      <c r="G87" s="48">
        <v>16</v>
      </c>
      <c r="H87" s="48">
        <v>28</v>
      </c>
      <c r="I87" s="45">
        <v>0</v>
      </c>
      <c r="J87" s="46">
        <f t="shared" si="8"/>
        <v>1.8</v>
      </c>
      <c r="K87" s="46">
        <f t="shared" si="12"/>
        <v>0</v>
      </c>
      <c r="L87" s="46">
        <f t="shared" si="9"/>
        <v>1.2</v>
      </c>
      <c r="M87" s="46">
        <f t="shared" si="13"/>
        <v>1.9000000000000001</v>
      </c>
      <c r="N87" s="46"/>
      <c r="O87" s="46">
        <f t="shared" si="10"/>
        <v>0.6</v>
      </c>
      <c r="P87" s="46">
        <v>3</v>
      </c>
      <c r="Q87" s="46">
        <v>0</v>
      </c>
      <c r="R87" s="46">
        <v>3</v>
      </c>
      <c r="S87" s="46">
        <v>0</v>
      </c>
      <c r="T87" s="46">
        <v>0</v>
      </c>
      <c r="U87" s="46">
        <v>0</v>
      </c>
    </row>
    <row r="88" spans="1:21" x14ac:dyDescent="0.35">
      <c r="A88" s="25">
        <v>56</v>
      </c>
      <c r="B88" s="31" t="s">
        <v>177</v>
      </c>
      <c r="C88" s="67" t="s">
        <v>178</v>
      </c>
      <c r="D88" s="66" t="s">
        <v>49</v>
      </c>
      <c r="E88" s="41">
        <v>3</v>
      </c>
      <c r="F88" s="48">
        <f t="shared" si="15"/>
        <v>44</v>
      </c>
      <c r="G88" s="48">
        <v>16</v>
      </c>
      <c r="H88" s="48">
        <v>28</v>
      </c>
      <c r="I88" s="45">
        <v>0</v>
      </c>
      <c r="J88" s="46">
        <f t="shared" si="8"/>
        <v>1.8</v>
      </c>
      <c r="K88" s="46">
        <f t="shared" si="12"/>
        <v>0</v>
      </c>
      <c r="L88" s="46">
        <f t="shared" si="9"/>
        <v>1.2</v>
      </c>
      <c r="M88" s="46">
        <f t="shared" si="13"/>
        <v>1.9000000000000001</v>
      </c>
      <c r="N88" s="46"/>
      <c r="O88" s="46">
        <f t="shared" si="10"/>
        <v>0.6</v>
      </c>
      <c r="P88" s="46">
        <v>3</v>
      </c>
      <c r="Q88" s="46">
        <v>0</v>
      </c>
      <c r="R88" s="50">
        <v>2</v>
      </c>
      <c r="S88" s="50">
        <v>0</v>
      </c>
      <c r="T88" s="50">
        <v>1</v>
      </c>
      <c r="U88" s="50">
        <v>0</v>
      </c>
    </row>
    <row r="89" spans="1:21" x14ac:dyDescent="0.35">
      <c r="A89" s="25">
        <v>57</v>
      </c>
      <c r="B89" s="31" t="s">
        <v>179</v>
      </c>
      <c r="C89" s="68" t="s">
        <v>180</v>
      </c>
      <c r="D89" s="69" t="s">
        <v>49</v>
      </c>
      <c r="E89" s="41">
        <v>2</v>
      </c>
      <c r="F89" s="48">
        <v>26</v>
      </c>
      <c r="G89" s="48">
        <v>0</v>
      </c>
      <c r="H89" s="48">
        <v>26</v>
      </c>
      <c r="I89" s="45">
        <v>0</v>
      </c>
      <c r="J89" s="46">
        <f t="shared" si="8"/>
        <v>1</v>
      </c>
      <c r="K89" s="46">
        <f t="shared" si="12"/>
        <v>0</v>
      </c>
      <c r="L89" s="46">
        <f t="shared" si="9"/>
        <v>1</v>
      </c>
      <c r="M89" s="46">
        <f t="shared" si="13"/>
        <v>2</v>
      </c>
      <c r="N89" s="46"/>
      <c r="O89" s="46">
        <f t="shared" si="10"/>
        <v>0</v>
      </c>
      <c r="P89" s="46">
        <v>2</v>
      </c>
      <c r="Q89" s="46">
        <v>0</v>
      </c>
      <c r="R89" s="50">
        <v>1</v>
      </c>
      <c r="S89" s="50">
        <v>0</v>
      </c>
      <c r="T89" s="50">
        <v>1</v>
      </c>
      <c r="U89" s="50">
        <v>0</v>
      </c>
    </row>
    <row r="90" spans="1:21" ht="20" x14ac:dyDescent="0.35">
      <c r="A90" s="25">
        <v>58</v>
      </c>
      <c r="B90" s="31" t="s">
        <v>181</v>
      </c>
      <c r="C90" s="65" t="s">
        <v>182</v>
      </c>
      <c r="D90" s="66" t="s">
        <v>49</v>
      </c>
      <c r="E90" s="41">
        <v>2</v>
      </c>
      <c r="F90" s="48">
        <f t="shared" si="15"/>
        <v>28</v>
      </c>
      <c r="G90" s="48">
        <v>0</v>
      </c>
      <c r="H90" s="48">
        <v>28</v>
      </c>
      <c r="I90" s="45">
        <v>0</v>
      </c>
      <c r="J90" s="46">
        <f t="shared" si="8"/>
        <v>1.1000000000000001</v>
      </c>
      <c r="K90" s="46">
        <f t="shared" si="12"/>
        <v>0</v>
      </c>
      <c r="L90" s="46">
        <f t="shared" si="9"/>
        <v>0.89999999999999991</v>
      </c>
      <c r="M90" s="46">
        <f t="shared" si="13"/>
        <v>2</v>
      </c>
      <c r="N90" s="46"/>
      <c r="O90" s="46">
        <f t="shared" si="10"/>
        <v>0</v>
      </c>
      <c r="P90" s="46">
        <v>2</v>
      </c>
      <c r="Q90" s="46">
        <v>0</v>
      </c>
      <c r="R90" s="46">
        <v>2</v>
      </c>
      <c r="S90" s="46">
        <v>0</v>
      </c>
      <c r="T90" s="46">
        <v>0</v>
      </c>
      <c r="U90" s="46">
        <v>0</v>
      </c>
    </row>
    <row r="91" spans="1:21" x14ac:dyDescent="0.35">
      <c r="A91" s="25">
        <v>59</v>
      </c>
      <c r="B91" s="31" t="s">
        <v>183</v>
      </c>
      <c r="C91" s="67" t="s">
        <v>184</v>
      </c>
      <c r="D91" s="66" t="s">
        <v>49</v>
      </c>
      <c r="E91" s="41">
        <v>2</v>
      </c>
      <c r="F91" s="48">
        <f t="shared" si="15"/>
        <v>28</v>
      </c>
      <c r="G91" s="48">
        <v>0</v>
      </c>
      <c r="H91" s="48">
        <v>28</v>
      </c>
      <c r="I91" s="45">
        <v>0</v>
      </c>
      <c r="J91" s="46">
        <f t="shared" si="8"/>
        <v>1.1000000000000001</v>
      </c>
      <c r="K91" s="46">
        <f t="shared" si="12"/>
        <v>0</v>
      </c>
      <c r="L91" s="46">
        <f t="shared" si="9"/>
        <v>0.89999999999999991</v>
      </c>
      <c r="M91" s="46">
        <f t="shared" si="13"/>
        <v>2</v>
      </c>
      <c r="N91" s="46"/>
      <c r="O91" s="46">
        <f t="shared" si="10"/>
        <v>0</v>
      </c>
      <c r="P91" s="46">
        <v>2</v>
      </c>
      <c r="Q91" s="46">
        <v>0</v>
      </c>
      <c r="R91" s="46">
        <v>2</v>
      </c>
      <c r="S91" s="46">
        <v>0</v>
      </c>
      <c r="T91" s="46">
        <v>0</v>
      </c>
      <c r="U91" s="46">
        <v>0</v>
      </c>
    </row>
    <row r="92" spans="1:21" x14ac:dyDescent="0.35">
      <c r="A92" s="25">
        <v>60</v>
      </c>
      <c r="B92" s="31" t="s">
        <v>185</v>
      </c>
      <c r="C92" s="67" t="s">
        <v>186</v>
      </c>
      <c r="D92" s="66" t="s">
        <v>49</v>
      </c>
      <c r="E92" s="41">
        <v>2</v>
      </c>
      <c r="F92" s="48">
        <f t="shared" si="15"/>
        <v>28</v>
      </c>
      <c r="G92" s="48">
        <v>0</v>
      </c>
      <c r="H92" s="48">
        <v>28</v>
      </c>
      <c r="I92" s="45">
        <v>0</v>
      </c>
      <c r="J92" s="46">
        <f t="shared" si="8"/>
        <v>1.1000000000000001</v>
      </c>
      <c r="K92" s="46">
        <f t="shared" si="12"/>
        <v>0</v>
      </c>
      <c r="L92" s="46">
        <f t="shared" si="9"/>
        <v>0.89999999999999991</v>
      </c>
      <c r="M92" s="46">
        <f t="shared" si="13"/>
        <v>2</v>
      </c>
      <c r="N92" s="46"/>
      <c r="O92" s="46">
        <f t="shared" si="10"/>
        <v>0</v>
      </c>
      <c r="P92" s="46">
        <v>2</v>
      </c>
      <c r="Q92" s="46">
        <v>0</v>
      </c>
      <c r="R92" s="46">
        <v>2</v>
      </c>
      <c r="S92" s="46">
        <v>0</v>
      </c>
      <c r="T92" s="46">
        <v>0</v>
      </c>
      <c r="U92" s="46">
        <v>0</v>
      </c>
    </row>
    <row r="93" spans="1:21" ht="20" x14ac:dyDescent="0.35">
      <c r="A93" s="25">
        <v>61</v>
      </c>
      <c r="B93" s="73" t="s">
        <v>187</v>
      </c>
      <c r="C93" s="65" t="s">
        <v>188</v>
      </c>
      <c r="D93" s="40" t="s">
        <v>49</v>
      </c>
      <c r="E93" s="41">
        <v>5</v>
      </c>
      <c r="F93" s="48">
        <f t="shared" si="15"/>
        <v>60</v>
      </c>
      <c r="G93" s="48">
        <v>30</v>
      </c>
      <c r="H93" s="48">
        <v>30</v>
      </c>
      <c r="I93" s="45">
        <v>0</v>
      </c>
      <c r="J93" s="46">
        <f t="shared" si="8"/>
        <v>2.4</v>
      </c>
      <c r="K93" s="46">
        <f t="shared" si="12"/>
        <v>0</v>
      </c>
      <c r="L93" s="46">
        <f t="shared" si="9"/>
        <v>2.6</v>
      </c>
      <c r="M93" s="46">
        <f t="shared" si="13"/>
        <v>2.5</v>
      </c>
      <c r="N93" s="46"/>
      <c r="O93" s="46">
        <f t="shared" si="10"/>
        <v>1.2</v>
      </c>
      <c r="P93" s="46">
        <v>5</v>
      </c>
      <c r="Q93" s="46">
        <v>0</v>
      </c>
      <c r="R93" s="46">
        <v>5</v>
      </c>
      <c r="S93" s="46">
        <v>0</v>
      </c>
      <c r="T93" s="46">
        <v>0</v>
      </c>
      <c r="U93" s="46">
        <v>0</v>
      </c>
    </row>
    <row r="94" spans="1:21" x14ac:dyDescent="0.35">
      <c r="A94" s="25">
        <v>62</v>
      </c>
      <c r="B94" s="31" t="s">
        <v>283</v>
      </c>
      <c r="C94" s="67" t="s">
        <v>189</v>
      </c>
      <c r="D94" s="66" t="s">
        <v>49</v>
      </c>
      <c r="E94" s="41">
        <v>2</v>
      </c>
      <c r="F94" s="48">
        <f>SUM(G94:I94)</f>
        <v>28</v>
      </c>
      <c r="G94" s="48">
        <v>0</v>
      </c>
      <c r="H94" s="48">
        <v>28</v>
      </c>
      <c r="I94" s="45">
        <v>0</v>
      </c>
      <c r="J94" s="46">
        <f t="shared" si="8"/>
        <v>1.1000000000000001</v>
      </c>
      <c r="K94" s="46">
        <f t="shared" si="12"/>
        <v>0</v>
      </c>
      <c r="L94" s="46">
        <f t="shared" si="9"/>
        <v>0.89999999999999991</v>
      </c>
      <c r="M94" s="46">
        <f t="shared" si="13"/>
        <v>2</v>
      </c>
      <c r="N94" s="46"/>
      <c r="O94" s="46">
        <f t="shared" si="10"/>
        <v>0</v>
      </c>
      <c r="P94" s="46">
        <v>2</v>
      </c>
      <c r="Q94" s="46">
        <v>0</v>
      </c>
      <c r="R94" s="46">
        <v>2</v>
      </c>
      <c r="S94" s="46">
        <v>0</v>
      </c>
      <c r="T94" s="46">
        <v>0</v>
      </c>
      <c r="U94" s="46">
        <v>0</v>
      </c>
    </row>
    <row r="95" spans="1:21" ht="20" x14ac:dyDescent="0.35">
      <c r="A95" s="25">
        <v>63</v>
      </c>
      <c r="B95" s="31" t="s">
        <v>190</v>
      </c>
      <c r="C95" s="65" t="s">
        <v>191</v>
      </c>
      <c r="D95" s="66" t="s">
        <v>49</v>
      </c>
      <c r="E95" s="41">
        <v>5</v>
      </c>
      <c r="F95" s="48">
        <f t="shared" ref="F95:F97" si="16">SUM(G95:I95)</f>
        <v>60</v>
      </c>
      <c r="G95" s="48">
        <v>16</v>
      </c>
      <c r="H95" s="48">
        <v>30</v>
      </c>
      <c r="I95" s="45">
        <v>14</v>
      </c>
      <c r="J95" s="46">
        <f t="shared" si="8"/>
        <v>1.8</v>
      </c>
      <c r="K95" s="46">
        <f t="shared" si="12"/>
        <v>0.6</v>
      </c>
      <c r="L95" s="46">
        <f t="shared" si="9"/>
        <v>2.6</v>
      </c>
      <c r="M95" s="46">
        <f t="shared" si="13"/>
        <v>3.7</v>
      </c>
      <c r="N95" s="46"/>
      <c r="O95" s="46">
        <f t="shared" si="10"/>
        <v>1.2</v>
      </c>
      <c r="P95" s="46">
        <v>5</v>
      </c>
      <c r="Q95" s="46">
        <v>0</v>
      </c>
      <c r="R95" s="46">
        <v>4</v>
      </c>
      <c r="S95" s="46">
        <v>0</v>
      </c>
      <c r="T95" s="46">
        <v>1</v>
      </c>
      <c r="U95" s="46">
        <v>0</v>
      </c>
    </row>
    <row r="96" spans="1:21" x14ac:dyDescent="0.35">
      <c r="A96" s="25">
        <v>64</v>
      </c>
      <c r="B96" s="31" t="s">
        <v>192</v>
      </c>
      <c r="C96" s="67" t="s">
        <v>193</v>
      </c>
      <c r="D96" s="66" t="s">
        <v>49</v>
      </c>
      <c r="E96" s="41">
        <v>4</v>
      </c>
      <c r="F96" s="48">
        <f t="shared" si="16"/>
        <v>48</v>
      </c>
      <c r="G96" s="48">
        <v>16</v>
      </c>
      <c r="H96" s="48">
        <v>32</v>
      </c>
      <c r="I96" s="45">
        <v>0</v>
      </c>
      <c r="J96" s="46">
        <f t="shared" si="8"/>
        <v>1.9</v>
      </c>
      <c r="K96" s="46">
        <f t="shared" si="12"/>
        <v>0</v>
      </c>
      <c r="L96" s="46">
        <f t="shared" si="9"/>
        <v>2.1</v>
      </c>
      <c r="M96" s="46">
        <f t="shared" si="13"/>
        <v>2.7</v>
      </c>
      <c r="N96" s="46"/>
      <c r="O96" s="46">
        <f t="shared" si="10"/>
        <v>0.6</v>
      </c>
      <c r="P96" s="46">
        <v>4</v>
      </c>
      <c r="Q96" s="46">
        <v>0</v>
      </c>
      <c r="R96" s="46">
        <v>4</v>
      </c>
      <c r="S96" s="46">
        <v>0</v>
      </c>
      <c r="T96" s="46">
        <v>0</v>
      </c>
      <c r="U96" s="46">
        <v>0</v>
      </c>
    </row>
    <row r="97" spans="1:21" x14ac:dyDescent="0.35">
      <c r="A97" s="25">
        <v>65</v>
      </c>
      <c r="B97" s="31" t="s">
        <v>194</v>
      </c>
      <c r="C97" s="67" t="s">
        <v>195</v>
      </c>
      <c r="D97" s="66" t="s">
        <v>49</v>
      </c>
      <c r="E97" s="41">
        <v>4</v>
      </c>
      <c r="F97" s="48">
        <f t="shared" si="16"/>
        <v>48</v>
      </c>
      <c r="G97" s="48">
        <v>16</v>
      </c>
      <c r="H97" s="48">
        <v>32</v>
      </c>
      <c r="I97" s="45">
        <v>0</v>
      </c>
      <c r="J97" s="46">
        <f t="shared" ref="J97" si="17">ROUND((G97+H97)/25,1)</f>
        <v>1.9</v>
      </c>
      <c r="K97" s="46">
        <f t="shared" si="12"/>
        <v>0</v>
      </c>
      <c r="L97" s="46">
        <f t="shared" ref="L97" si="18">IF(E97-J97-K97&lt;0,0,E97-J97-K97)</f>
        <v>2.1</v>
      </c>
      <c r="M97" s="46">
        <f t="shared" si="13"/>
        <v>2.7</v>
      </c>
      <c r="N97" s="46"/>
      <c r="O97" s="46">
        <f t="shared" ref="O97" si="19">ROUND(((G97+I97)/25),1)</f>
        <v>0.6</v>
      </c>
      <c r="P97" s="46">
        <v>4</v>
      </c>
      <c r="Q97" s="46">
        <v>0</v>
      </c>
      <c r="R97" s="46">
        <v>4</v>
      </c>
      <c r="S97" s="46">
        <v>0</v>
      </c>
      <c r="T97" s="46">
        <v>0</v>
      </c>
      <c r="U97" s="46">
        <v>0</v>
      </c>
    </row>
    <row r="98" spans="1:21" x14ac:dyDescent="0.35">
      <c r="A98" s="109" t="s">
        <v>196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</row>
    <row r="99" spans="1:21" x14ac:dyDescent="0.35">
      <c r="A99" s="25">
        <v>1</v>
      </c>
      <c r="B99" s="74" t="s">
        <v>197</v>
      </c>
      <c r="C99" s="67" t="s">
        <v>198</v>
      </c>
      <c r="D99" s="66" t="s">
        <v>56</v>
      </c>
      <c r="E99" s="49">
        <v>2</v>
      </c>
      <c r="F99" s="48">
        <v>32</v>
      </c>
      <c r="G99" s="48">
        <v>16</v>
      </c>
      <c r="H99" s="48">
        <v>16</v>
      </c>
      <c r="I99" s="48">
        <v>0</v>
      </c>
      <c r="J99" s="46">
        <f t="shared" ref="J99:J104" si="20">ROUND((G99+H99)/25,1)</f>
        <v>1.3</v>
      </c>
      <c r="K99" s="46">
        <f>ROUND(I99/25,1)</f>
        <v>0</v>
      </c>
      <c r="L99" s="46">
        <f t="shared" ref="L99:L104" si="21">IF(E99-J99-K99&lt;0,0,E99-J99-K99)</f>
        <v>0.7</v>
      </c>
      <c r="M99" s="46">
        <f t="shared" ref="M99:M104" si="22">IF(ROUND((H99+I99)/25,1)+ROUND((H99+I99)/F99*L99,1)&gt;E99,E99,ROUND((H99+I99)/25,1)+ROUND((H99+I99)/F99*L99,1))</f>
        <v>1</v>
      </c>
      <c r="N99" s="46"/>
      <c r="O99" s="46">
        <f t="shared" ref="O99:O104" si="23">ROUND(((G99+I99)/25),1)</f>
        <v>0.6</v>
      </c>
      <c r="P99" s="46">
        <v>2</v>
      </c>
      <c r="Q99" s="46">
        <v>0</v>
      </c>
      <c r="R99" s="46">
        <v>2</v>
      </c>
      <c r="S99" s="46">
        <v>0</v>
      </c>
      <c r="T99" s="46">
        <v>0</v>
      </c>
      <c r="U99" s="46">
        <v>0</v>
      </c>
    </row>
    <row r="100" spans="1:21" x14ac:dyDescent="0.35">
      <c r="A100" s="45">
        <v>2</v>
      </c>
      <c r="B100" s="75" t="s">
        <v>199</v>
      </c>
      <c r="C100" s="76" t="s">
        <v>200</v>
      </c>
      <c r="D100" s="77" t="s">
        <v>49</v>
      </c>
      <c r="E100" s="49">
        <v>2</v>
      </c>
      <c r="F100" s="48">
        <v>16</v>
      </c>
      <c r="G100" s="48">
        <v>0</v>
      </c>
      <c r="H100" s="48">
        <v>16</v>
      </c>
      <c r="I100" s="48">
        <v>0</v>
      </c>
      <c r="J100" s="46">
        <f t="shared" si="20"/>
        <v>0.6</v>
      </c>
      <c r="K100" s="46">
        <f>ROUND(I100/25,1)</f>
        <v>0</v>
      </c>
      <c r="L100" s="46">
        <f t="shared" si="21"/>
        <v>1.4</v>
      </c>
      <c r="M100" s="46">
        <f t="shared" si="22"/>
        <v>2</v>
      </c>
      <c r="N100" s="46"/>
      <c r="O100" s="46">
        <f t="shared" si="23"/>
        <v>0</v>
      </c>
      <c r="P100" s="46">
        <v>2</v>
      </c>
      <c r="Q100" s="46">
        <v>0</v>
      </c>
      <c r="R100" s="46">
        <v>2</v>
      </c>
      <c r="S100" s="46">
        <v>0</v>
      </c>
      <c r="T100" s="46">
        <v>0</v>
      </c>
      <c r="U100" s="46">
        <v>0</v>
      </c>
    </row>
    <row r="101" spans="1:21" x14ac:dyDescent="0.35">
      <c r="A101" s="25">
        <v>3</v>
      </c>
      <c r="B101" s="78" t="s">
        <v>201</v>
      </c>
      <c r="C101" s="67" t="s">
        <v>202</v>
      </c>
      <c r="D101" s="66" t="s">
        <v>49</v>
      </c>
      <c r="E101" s="49">
        <v>2</v>
      </c>
      <c r="F101" s="48">
        <v>28</v>
      </c>
      <c r="G101" s="48">
        <v>0</v>
      </c>
      <c r="H101" s="48">
        <v>28</v>
      </c>
      <c r="I101" s="48">
        <v>0</v>
      </c>
      <c r="J101" s="46">
        <f t="shared" si="20"/>
        <v>1.1000000000000001</v>
      </c>
      <c r="K101" s="46">
        <f t="shared" ref="K101:K104" si="24">ROUND(I101/25,1)</f>
        <v>0</v>
      </c>
      <c r="L101" s="46">
        <f t="shared" si="21"/>
        <v>0.89999999999999991</v>
      </c>
      <c r="M101" s="46">
        <f t="shared" si="22"/>
        <v>2</v>
      </c>
      <c r="N101" s="46"/>
      <c r="O101" s="46">
        <f t="shared" si="23"/>
        <v>0</v>
      </c>
      <c r="P101" s="46">
        <v>2</v>
      </c>
      <c r="Q101" s="46">
        <v>0</v>
      </c>
      <c r="R101" s="46">
        <v>2</v>
      </c>
      <c r="S101" s="46">
        <v>0</v>
      </c>
      <c r="T101" s="46">
        <v>0</v>
      </c>
      <c r="U101" s="46">
        <v>0</v>
      </c>
    </row>
    <row r="102" spans="1:21" x14ac:dyDescent="0.35">
      <c r="A102" s="25">
        <v>4</v>
      </c>
      <c r="B102" s="79" t="s">
        <v>203</v>
      </c>
      <c r="C102" s="67" t="s">
        <v>204</v>
      </c>
      <c r="D102" s="66" t="s">
        <v>49</v>
      </c>
      <c r="E102" s="49">
        <v>2</v>
      </c>
      <c r="F102" s="48">
        <v>24</v>
      </c>
      <c r="G102" s="48">
        <v>0</v>
      </c>
      <c r="H102" s="48">
        <v>24</v>
      </c>
      <c r="I102" s="48">
        <v>0</v>
      </c>
      <c r="J102" s="46">
        <f t="shared" si="20"/>
        <v>1</v>
      </c>
      <c r="K102" s="46">
        <f t="shared" si="24"/>
        <v>0</v>
      </c>
      <c r="L102" s="46">
        <f t="shared" si="21"/>
        <v>1</v>
      </c>
      <c r="M102" s="46">
        <f t="shared" si="22"/>
        <v>2</v>
      </c>
      <c r="N102" s="46"/>
      <c r="O102" s="46">
        <f t="shared" si="23"/>
        <v>0</v>
      </c>
      <c r="P102" s="46">
        <v>2</v>
      </c>
      <c r="Q102" s="46">
        <v>0</v>
      </c>
      <c r="R102" s="46">
        <v>2</v>
      </c>
      <c r="S102" s="46">
        <v>0</v>
      </c>
      <c r="T102" s="46">
        <v>0</v>
      </c>
      <c r="U102" s="46">
        <v>0</v>
      </c>
    </row>
    <row r="103" spans="1:21" x14ac:dyDescent="0.35">
      <c r="A103" s="45">
        <v>5</v>
      </c>
      <c r="B103" s="78" t="s">
        <v>205</v>
      </c>
      <c r="C103" s="67" t="s">
        <v>206</v>
      </c>
      <c r="D103" s="66" t="s">
        <v>49</v>
      </c>
      <c r="E103" s="49">
        <v>2</v>
      </c>
      <c r="F103" s="48">
        <v>28</v>
      </c>
      <c r="G103" s="48">
        <v>0</v>
      </c>
      <c r="H103" s="48">
        <v>28</v>
      </c>
      <c r="I103" s="48">
        <v>0</v>
      </c>
      <c r="J103" s="46">
        <f t="shared" si="20"/>
        <v>1.1000000000000001</v>
      </c>
      <c r="K103" s="46">
        <f t="shared" si="24"/>
        <v>0</v>
      </c>
      <c r="L103" s="46">
        <f t="shared" si="21"/>
        <v>0.89999999999999991</v>
      </c>
      <c r="M103" s="46">
        <f t="shared" si="22"/>
        <v>2</v>
      </c>
      <c r="N103" s="46"/>
      <c r="O103" s="46">
        <f t="shared" si="23"/>
        <v>0</v>
      </c>
      <c r="P103" s="46">
        <v>2</v>
      </c>
      <c r="Q103" s="46">
        <v>0</v>
      </c>
      <c r="R103" s="46">
        <v>2</v>
      </c>
      <c r="S103" s="46">
        <v>0</v>
      </c>
      <c r="T103" s="46">
        <v>0</v>
      </c>
      <c r="U103" s="46">
        <v>0</v>
      </c>
    </row>
    <row r="104" spans="1:21" x14ac:dyDescent="0.35">
      <c r="A104" s="25">
        <v>6</v>
      </c>
      <c r="B104" s="79" t="s">
        <v>207</v>
      </c>
      <c r="C104" s="67" t="s">
        <v>208</v>
      </c>
      <c r="D104" s="66" t="s">
        <v>49</v>
      </c>
      <c r="E104" s="49">
        <v>2</v>
      </c>
      <c r="F104" s="48">
        <v>30</v>
      </c>
      <c r="G104" s="48">
        <v>0</v>
      </c>
      <c r="H104" s="48">
        <v>30</v>
      </c>
      <c r="I104" s="48">
        <v>0</v>
      </c>
      <c r="J104" s="46">
        <f t="shared" si="20"/>
        <v>1.2</v>
      </c>
      <c r="K104" s="46">
        <f t="shared" si="24"/>
        <v>0</v>
      </c>
      <c r="L104" s="46">
        <f t="shared" si="21"/>
        <v>0.8</v>
      </c>
      <c r="M104" s="46">
        <f t="shared" si="22"/>
        <v>2</v>
      </c>
      <c r="N104" s="46"/>
      <c r="O104" s="46">
        <f t="shared" si="23"/>
        <v>0</v>
      </c>
      <c r="P104" s="46">
        <v>2</v>
      </c>
      <c r="Q104" s="46">
        <v>0</v>
      </c>
      <c r="R104" s="46">
        <v>2</v>
      </c>
      <c r="S104" s="46">
        <v>0</v>
      </c>
      <c r="T104" s="46">
        <v>0</v>
      </c>
      <c r="U104" s="46">
        <v>0</v>
      </c>
    </row>
    <row r="105" spans="1:21" x14ac:dyDescent="0.35">
      <c r="A105" s="109" t="s">
        <v>209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</row>
    <row r="106" spans="1:21" x14ac:dyDescent="0.35">
      <c r="A106" s="8">
        <v>1</v>
      </c>
      <c r="B106" s="24" t="s">
        <v>210</v>
      </c>
      <c r="C106" s="24" t="s">
        <v>211</v>
      </c>
      <c r="D106" s="23" t="s">
        <v>49</v>
      </c>
      <c r="E106" s="26">
        <v>4</v>
      </c>
      <c r="F106" s="28">
        <f t="shared" ref="F106:F110" si="25">G106+H106+I106</f>
        <v>84</v>
      </c>
      <c r="G106" s="28">
        <v>0</v>
      </c>
      <c r="H106" s="28">
        <v>24</v>
      </c>
      <c r="I106" s="28">
        <v>60</v>
      </c>
      <c r="J106" s="6">
        <f t="shared" ref="J106:J110" si="26">ROUND((G106+H106)/25,1)</f>
        <v>1</v>
      </c>
      <c r="K106" s="6">
        <f>ROUND(I106/25,1)</f>
        <v>2.4</v>
      </c>
      <c r="L106" s="6">
        <f t="shared" ref="L106:L110" si="27">IF(E106-J106-K106&lt;0,0,E106-J106-K106)</f>
        <v>0.60000000000000009</v>
      </c>
      <c r="M106" s="6">
        <f t="shared" ref="M106:M110" si="28">IF(ROUND((H106+I106)/25,1)+ROUND((H106+I106)/F106*L106,1)&gt;E106,E106,ROUND((H106+I106)/25,1)+ROUND((H106+I106)/F106*L106,1))</f>
        <v>4</v>
      </c>
      <c r="N106" s="6">
        <f>E106</f>
        <v>4</v>
      </c>
      <c r="O106" s="6">
        <f t="shared" ref="O106:O110" si="29">ROUND(((G106+I106)/25),1)</f>
        <v>2.4</v>
      </c>
      <c r="P106" s="6">
        <v>0</v>
      </c>
      <c r="Q106" s="6">
        <v>4</v>
      </c>
      <c r="R106" s="6">
        <v>4</v>
      </c>
      <c r="S106" s="6">
        <v>0</v>
      </c>
      <c r="T106" s="6">
        <v>0</v>
      </c>
      <c r="U106" s="6">
        <v>0</v>
      </c>
    </row>
    <row r="107" spans="1:21" x14ac:dyDescent="0.35">
      <c r="A107" s="8">
        <v>2</v>
      </c>
      <c r="B107" s="15" t="s">
        <v>212</v>
      </c>
      <c r="C107" s="15" t="s">
        <v>213</v>
      </c>
      <c r="D107" s="8" t="s">
        <v>49</v>
      </c>
      <c r="E107" s="20">
        <v>4</v>
      </c>
      <c r="F107" s="29">
        <f t="shared" si="25"/>
        <v>84</v>
      </c>
      <c r="G107" s="28">
        <v>0</v>
      </c>
      <c r="H107" s="28">
        <v>24</v>
      </c>
      <c r="I107" s="28">
        <v>60</v>
      </c>
      <c r="J107" s="6">
        <f t="shared" si="26"/>
        <v>1</v>
      </c>
      <c r="K107" s="6">
        <f t="shared" ref="K107:K110" si="30">ROUND(I107/25,1)</f>
        <v>2.4</v>
      </c>
      <c r="L107" s="6">
        <f t="shared" si="27"/>
        <v>0.60000000000000009</v>
      </c>
      <c r="M107" s="6">
        <f t="shared" si="28"/>
        <v>4</v>
      </c>
      <c r="N107" s="6">
        <f t="shared" ref="N107:N110" si="31">E107</f>
        <v>4</v>
      </c>
      <c r="O107" s="6">
        <f t="shared" si="29"/>
        <v>2.4</v>
      </c>
      <c r="P107" s="6">
        <v>0</v>
      </c>
      <c r="Q107" s="6">
        <v>4</v>
      </c>
      <c r="R107" s="6">
        <v>4</v>
      </c>
      <c r="S107" s="6">
        <v>0</v>
      </c>
      <c r="T107" s="6">
        <v>0</v>
      </c>
      <c r="U107" s="6">
        <v>0</v>
      </c>
    </row>
    <row r="108" spans="1:21" x14ac:dyDescent="0.35">
      <c r="A108" s="8">
        <v>3</v>
      </c>
      <c r="B108" s="15" t="s">
        <v>214</v>
      </c>
      <c r="C108" s="15" t="s">
        <v>215</v>
      </c>
      <c r="D108" s="8" t="s">
        <v>56</v>
      </c>
      <c r="E108" s="20">
        <v>4</v>
      </c>
      <c r="F108" s="29">
        <f t="shared" si="25"/>
        <v>84</v>
      </c>
      <c r="G108" s="28">
        <v>0</v>
      </c>
      <c r="H108" s="28">
        <v>24</v>
      </c>
      <c r="I108" s="28">
        <v>60</v>
      </c>
      <c r="J108" s="6">
        <f t="shared" si="26"/>
        <v>1</v>
      </c>
      <c r="K108" s="6">
        <f t="shared" si="30"/>
        <v>2.4</v>
      </c>
      <c r="L108" s="6">
        <f t="shared" si="27"/>
        <v>0.60000000000000009</v>
      </c>
      <c r="M108" s="6">
        <f t="shared" si="28"/>
        <v>4</v>
      </c>
      <c r="N108" s="6">
        <f t="shared" si="31"/>
        <v>4</v>
      </c>
      <c r="O108" s="6">
        <f t="shared" si="29"/>
        <v>2.4</v>
      </c>
      <c r="P108" s="6">
        <v>0</v>
      </c>
      <c r="Q108" s="6">
        <v>4</v>
      </c>
      <c r="R108" s="6">
        <v>4</v>
      </c>
      <c r="S108" s="6">
        <v>0</v>
      </c>
      <c r="T108" s="6">
        <v>0</v>
      </c>
      <c r="U108" s="6">
        <v>0</v>
      </c>
    </row>
    <row r="109" spans="1:21" ht="20" x14ac:dyDescent="0.35">
      <c r="A109" s="8">
        <v>4</v>
      </c>
      <c r="B109" s="15" t="s">
        <v>216</v>
      </c>
      <c r="C109" s="27" t="s">
        <v>217</v>
      </c>
      <c r="D109" s="8" t="s">
        <v>49</v>
      </c>
      <c r="E109" s="20">
        <v>3</v>
      </c>
      <c r="F109" s="29">
        <f t="shared" si="25"/>
        <v>50</v>
      </c>
      <c r="G109" s="28">
        <v>0</v>
      </c>
      <c r="H109" s="28">
        <v>30</v>
      </c>
      <c r="I109" s="28">
        <v>20</v>
      </c>
      <c r="J109" s="6">
        <f t="shared" si="26"/>
        <v>1.2</v>
      </c>
      <c r="K109" s="6">
        <f t="shared" si="30"/>
        <v>0.8</v>
      </c>
      <c r="L109" s="6">
        <f t="shared" si="27"/>
        <v>1</v>
      </c>
      <c r="M109" s="6">
        <f t="shared" si="28"/>
        <v>3</v>
      </c>
      <c r="N109" s="6">
        <v>3</v>
      </c>
      <c r="O109" s="6">
        <f t="shared" si="29"/>
        <v>0.8</v>
      </c>
      <c r="P109" s="6">
        <v>0</v>
      </c>
      <c r="Q109" s="6">
        <v>3</v>
      </c>
      <c r="R109" s="6">
        <v>3</v>
      </c>
      <c r="S109" s="6">
        <v>0</v>
      </c>
      <c r="T109" s="6">
        <v>0</v>
      </c>
      <c r="U109" s="6">
        <v>0</v>
      </c>
    </row>
    <row r="110" spans="1:21" ht="20" x14ac:dyDescent="0.35">
      <c r="A110" s="8">
        <v>5</v>
      </c>
      <c r="B110" s="15" t="s">
        <v>268</v>
      </c>
      <c r="C110" s="27" t="s">
        <v>218</v>
      </c>
      <c r="D110" s="8" t="s">
        <v>56</v>
      </c>
      <c r="E110" s="20">
        <v>3</v>
      </c>
      <c r="F110" s="29">
        <f t="shared" si="25"/>
        <v>50</v>
      </c>
      <c r="G110" s="28">
        <v>0</v>
      </c>
      <c r="H110" s="28">
        <v>30</v>
      </c>
      <c r="I110" s="28">
        <v>20</v>
      </c>
      <c r="J110" s="6">
        <f t="shared" si="26"/>
        <v>1.2</v>
      </c>
      <c r="K110" s="6">
        <f t="shared" si="30"/>
        <v>0.8</v>
      </c>
      <c r="L110" s="6">
        <f t="shared" si="27"/>
        <v>1</v>
      </c>
      <c r="M110" s="6">
        <f t="shared" si="28"/>
        <v>3</v>
      </c>
      <c r="N110" s="6">
        <f t="shared" si="31"/>
        <v>3</v>
      </c>
      <c r="O110" s="6">
        <f t="shared" si="29"/>
        <v>0.8</v>
      </c>
      <c r="P110" s="6">
        <v>0</v>
      </c>
      <c r="Q110" s="6">
        <v>3</v>
      </c>
      <c r="R110" s="6">
        <v>3</v>
      </c>
      <c r="S110" s="6">
        <v>0</v>
      </c>
      <c r="T110" s="6">
        <v>0</v>
      </c>
      <c r="U110" s="6">
        <v>0</v>
      </c>
    </row>
    <row r="111" spans="1:21" x14ac:dyDescent="0.35">
      <c r="A111" s="89" t="s">
        <v>289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1:21" x14ac:dyDescent="0.35">
      <c r="A112" s="8">
        <v>1</v>
      </c>
      <c r="B112" s="14" t="s">
        <v>219</v>
      </c>
      <c r="C112" s="3" t="s">
        <v>220</v>
      </c>
      <c r="D112" s="8" t="s">
        <v>47</v>
      </c>
      <c r="E112" s="5">
        <v>0</v>
      </c>
      <c r="F112" s="8">
        <v>30</v>
      </c>
      <c r="G112" s="8">
        <v>0</v>
      </c>
      <c r="H112" s="8">
        <v>30</v>
      </c>
      <c r="I112" s="8">
        <v>0</v>
      </c>
      <c r="J112" s="6">
        <v>0</v>
      </c>
      <c r="K112" s="6">
        <v>0</v>
      </c>
      <c r="L112" s="6">
        <v>0</v>
      </c>
      <c r="M112" s="6"/>
      <c r="N112" s="6"/>
      <c r="O112" s="6"/>
      <c r="P112" s="6"/>
      <c r="Q112" s="6"/>
      <c r="R112" s="6"/>
      <c r="S112" s="6"/>
      <c r="T112" s="6"/>
      <c r="U112" s="6"/>
    </row>
    <row r="113" spans="1:21" x14ac:dyDescent="0.35">
      <c r="A113" s="8">
        <v>2</v>
      </c>
      <c r="B113" s="14" t="s">
        <v>221</v>
      </c>
      <c r="C113" s="3" t="s">
        <v>222</v>
      </c>
      <c r="D113" s="8" t="s">
        <v>47</v>
      </c>
      <c r="E113" s="5">
        <v>0</v>
      </c>
      <c r="F113" s="8">
        <v>30</v>
      </c>
      <c r="G113" s="8">
        <v>0</v>
      </c>
      <c r="H113" s="8">
        <v>30</v>
      </c>
      <c r="I113" s="8">
        <v>0</v>
      </c>
      <c r="J113" s="6">
        <v>0</v>
      </c>
      <c r="K113" s="6">
        <v>0</v>
      </c>
      <c r="L113" s="6">
        <v>0</v>
      </c>
      <c r="M113" s="6"/>
      <c r="N113" s="6"/>
      <c r="O113" s="6"/>
      <c r="P113" s="6"/>
      <c r="Q113" s="6"/>
      <c r="R113" s="6"/>
      <c r="S113" s="6"/>
      <c r="T113" s="6"/>
      <c r="U113" s="6"/>
    </row>
    <row r="114" spans="1:21" x14ac:dyDescent="0.35">
      <c r="A114" s="109" t="s">
        <v>223</v>
      </c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</row>
    <row r="115" spans="1:21" x14ac:dyDescent="0.35">
      <c r="A115" s="8">
        <v>1</v>
      </c>
      <c r="B115" s="17" t="s">
        <v>243</v>
      </c>
      <c r="C115" s="14" t="s">
        <v>244</v>
      </c>
      <c r="D115" s="30" t="s">
        <v>49</v>
      </c>
      <c r="E115" s="26">
        <v>2</v>
      </c>
      <c r="F115" s="23">
        <v>16</v>
      </c>
      <c r="G115" s="23">
        <v>0</v>
      </c>
      <c r="H115" s="23">
        <v>16</v>
      </c>
      <c r="I115" s="23">
        <v>0</v>
      </c>
      <c r="J115" s="6">
        <f>ROUND((G115+H115)/25,1)</f>
        <v>0.6</v>
      </c>
      <c r="K115" s="6">
        <f>ROUND(I115/25,1)</f>
        <v>0</v>
      </c>
      <c r="L115" s="6">
        <f t="shared" ref="L115:L120" si="32">IF(E115-J115-K115&lt;0,0,E115-J115-K115)</f>
        <v>1.4</v>
      </c>
      <c r="M115" s="6">
        <f t="shared" ref="M115:M120" si="33">IF(ROUND((H115+I115)/25,1)+ROUND((H115+I115)/F115*L115,1)&gt;E115,E115,ROUND((H115+I115)/25,1)+ROUND((H115+I115)/F115*L115,1))</f>
        <v>2</v>
      </c>
      <c r="N115" s="6">
        <f>E115</f>
        <v>2</v>
      </c>
      <c r="O115" s="6">
        <f t="shared" ref="O115:O120" si="34">ROUND(((G115+I115)/25),1)</f>
        <v>0</v>
      </c>
      <c r="P115" s="6">
        <v>2</v>
      </c>
      <c r="Q115" s="6">
        <v>0</v>
      </c>
      <c r="R115" s="6">
        <v>2</v>
      </c>
      <c r="S115" s="6">
        <v>0</v>
      </c>
      <c r="T115" s="6">
        <v>0</v>
      </c>
      <c r="U115" s="6">
        <v>0</v>
      </c>
    </row>
    <row r="116" spans="1:21" x14ac:dyDescent="0.35">
      <c r="A116" s="8">
        <v>2</v>
      </c>
      <c r="B116" s="18" t="s">
        <v>245</v>
      </c>
      <c r="C116" s="19" t="s">
        <v>246</v>
      </c>
      <c r="D116" s="4" t="s">
        <v>49</v>
      </c>
      <c r="E116" s="20">
        <v>2</v>
      </c>
      <c r="F116" s="8">
        <v>16</v>
      </c>
      <c r="G116" s="23">
        <v>0</v>
      </c>
      <c r="H116" s="23">
        <v>16</v>
      </c>
      <c r="I116" s="23">
        <v>0</v>
      </c>
      <c r="J116" s="6">
        <f t="shared" ref="J116:J120" si="35">ROUND((G116+H116)/25,1)</f>
        <v>0.6</v>
      </c>
      <c r="K116" s="6">
        <f t="shared" ref="K116:K120" si="36">ROUND(I116/25,1)</f>
        <v>0</v>
      </c>
      <c r="L116" s="6">
        <f t="shared" si="32"/>
        <v>1.4</v>
      </c>
      <c r="M116" s="6">
        <f t="shared" si="33"/>
        <v>2</v>
      </c>
      <c r="N116" s="6">
        <f t="shared" ref="N116:N120" si="37">E116</f>
        <v>2</v>
      </c>
      <c r="O116" s="6">
        <f t="shared" si="34"/>
        <v>0</v>
      </c>
      <c r="P116" s="6">
        <v>2</v>
      </c>
      <c r="Q116" s="6">
        <v>0</v>
      </c>
      <c r="R116" s="6">
        <v>2</v>
      </c>
      <c r="S116" s="6">
        <v>0</v>
      </c>
      <c r="T116" s="6">
        <v>0</v>
      </c>
      <c r="U116" s="6">
        <v>0</v>
      </c>
    </row>
    <row r="117" spans="1:21" x14ac:dyDescent="0.35">
      <c r="A117" s="8">
        <v>3</v>
      </c>
      <c r="B117" s="18" t="s">
        <v>247</v>
      </c>
      <c r="C117" s="19" t="s">
        <v>248</v>
      </c>
      <c r="D117" s="4" t="s">
        <v>49</v>
      </c>
      <c r="E117" s="20">
        <v>2</v>
      </c>
      <c r="F117" s="8">
        <v>16</v>
      </c>
      <c r="G117" s="23">
        <v>0</v>
      </c>
      <c r="H117" s="23">
        <v>16</v>
      </c>
      <c r="I117" s="23">
        <v>0</v>
      </c>
      <c r="J117" s="6">
        <f t="shared" si="35"/>
        <v>0.6</v>
      </c>
      <c r="K117" s="6">
        <f t="shared" si="36"/>
        <v>0</v>
      </c>
      <c r="L117" s="6">
        <f t="shared" si="32"/>
        <v>1.4</v>
      </c>
      <c r="M117" s="6">
        <f t="shared" si="33"/>
        <v>2</v>
      </c>
      <c r="N117" s="6">
        <f t="shared" si="37"/>
        <v>2</v>
      </c>
      <c r="O117" s="6">
        <f t="shared" si="34"/>
        <v>0</v>
      </c>
      <c r="P117" s="6">
        <v>2</v>
      </c>
      <c r="Q117" s="6">
        <v>0</v>
      </c>
      <c r="R117" s="6">
        <v>2</v>
      </c>
      <c r="S117" s="6">
        <v>0</v>
      </c>
      <c r="T117" s="6">
        <v>0</v>
      </c>
      <c r="U117" s="6">
        <v>0</v>
      </c>
    </row>
    <row r="118" spans="1:21" x14ac:dyDescent="0.35">
      <c r="A118" s="8">
        <v>4</v>
      </c>
      <c r="B118" s="18" t="s">
        <v>274</v>
      </c>
      <c r="C118" s="19" t="s">
        <v>249</v>
      </c>
      <c r="D118" s="4" t="s">
        <v>49</v>
      </c>
      <c r="E118" s="20">
        <v>2</v>
      </c>
      <c r="F118" s="8">
        <v>16</v>
      </c>
      <c r="G118" s="23">
        <v>0</v>
      </c>
      <c r="H118" s="23">
        <v>16</v>
      </c>
      <c r="I118" s="23">
        <v>0</v>
      </c>
      <c r="J118" s="6">
        <f t="shared" si="35"/>
        <v>0.6</v>
      </c>
      <c r="K118" s="6">
        <f t="shared" si="36"/>
        <v>0</v>
      </c>
      <c r="L118" s="6">
        <f t="shared" si="32"/>
        <v>1.4</v>
      </c>
      <c r="M118" s="6">
        <f t="shared" si="33"/>
        <v>2</v>
      </c>
      <c r="N118" s="6">
        <f t="shared" si="37"/>
        <v>2</v>
      </c>
      <c r="O118" s="6">
        <f t="shared" si="34"/>
        <v>0</v>
      </c>
      <c r="P118" s="6">
        <v>2</v>
      </c>
      <c r="Q118" s="6">
        <v>0</v>
      </c>
      <c r="R118" s="6">
        <v>2</v>
      </c>
      <c r="S118" s="6">
        <v>0</v>
      </c>
      <c r="T118" s="6">
        <v>0</v>
      </c>
      <c r="U118" s="6">
        <v>0</v>
      </c>
    </row>
    <row r="119" spans="1:21" ht="20" x14ac:dyDescent="0.35">
      <c r="A119" s="8">
        <v>5</v>
      </c>
      <c r="B119" s="18" t="s">
        <v>250</v>
      </c>
      <c r="C119" s="32" t="s">
        <v>251</v>
      </c>
      <c r="D119" s="4" t="s">
        <v>49</v>
      </c>
      <c r="E119" s="20">
        <v>2</v>
      </c>
      <c r="F119" s="8">
        <v>16</v>
      </c>
      <c r="G119" s="23">
        <v>0</v>
      </c>
      <c r="H119" s="23">
        <v>16</v>
      </c>
      <c r="I119" s="23">
        <v>0</v>
      </c>
      <c r="J119" s="6">
        <f t="shared" si="35"/>
        <v>0.6</v>
      </c>
      <c r="K119" s="6">
        <f t="shared" si="36"/>
        <v>0</v>
      </c>
      <c r="L119" s="6">
        <f t="shared" si="32"/>
        <v>1.4</v>
      </c>
      <c r="M119" s="6">
        <f t="shared" si="33"/>
        <v>2</v>
      </c>
      <c r="N119" s="6">
        <f t="shared" si="37"/>
        <v>2</v>
      </c>
      <c r="O119" s="6">
        <f t="shared" si="34"/>
        <v>0</v>
      </c>
      <c r="P119" s="6">
        <v>2</v>
      </c>
      <c r="Q119" s="6">
        <v>0</v>
      </c>
      <c r="R119" s="6">
        <v>2</v>
      </c>
      <c r="S119" s="6">
        <v>0</v>
      </c>
      <c r="T119" s="6">
        <v>0</v>
      </c>
      <c r="U119" s="6">
        <v>0</v>
      </c>
    </row>
    <row r="120" spans="1:21" x14ac:dyDescent="0.35">
      <c r="A120" s="8">
        <v>6</v>
      </c>
      <c r="B120" s="18" t="s">
        <v>252</v>
      </c>
      <c r="C120" s="33" t="s">
        <v>253</v>
      </c>
      <c r="D120" s="4" t="s">
        <v>49</v>
      </c>
      <c r="E120" s="20">
        <v>2</v>
      </c>
      <c r="F120" s="8">
        <v>16</v>
      </c>
      <c r="G120" s="23">
        <v>0</v>
      </c>
      <c r="H120" s="23">
        <v>16</v>
      </c>
      <c r="I120" s="23">
        <v>0</v>
      </c>
      <c r="J120" s="6">
        <f t="shared" si="35"/>
        <v>0.6</v>
      </c>
      <c r="K120" s="6">
        <f t="shared" si="36"/>
        <v>0</v>
      </c>
      <c r="L120" s="6">
        <f t="shared" si="32"/>
        <v>1.4</v>
      </c>
      <c r="M120" s="6">
        <f t="shared" si="33"/>
        <v>2</v>
      </c>
      <c r="N120" s="6">
        <f t="shared" si="37"/>
        <v>2</v>
      </c>
      <c r="O120" s="6">
        <f t="shared" si="34"/>
        <v>0</v>
      </c>
      <c r="P120" s="6">
        <v>2</v>
      </c>
      <c r="Q120" s="6">
        <v>0</v>
      </c>
      <c r="R120" s="6">
        <v>2</v>
      </c>
      <c r="S120" s="6">
        <v>0</v>
      </c>
      <c r="T120" s="6">
        <v>0</v>
      </c>
      <c r="U120" s="6">
        <v>0</v>
      </c>
    </row>
    <row r="121" spans="1:21" x14ac:dyDescent="0.35">
      <c r="A121" s="109" t="s">
        <v>230</v>
      </c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</row>
    <row r="122" spans="1:21" x14ac:dyDescent="0.35">
      <c r="A122" s="8"/>
      <c r="B122" s="8"/>
      <c r="C122" s="8"/>
      <c r="D122" s="8"/>
      <c r="E122" s="8"/>
      <c r="F122" s="8" t="s">
        <v>25</v>
      </c>
      <c r="G122" s="8" t="s">
        <v>231</v>
      </c>
      <c r="H122" s="8" t="s">
        <v>232</v>
      </c>
      <c r="I122" s="8" t="s">
        <v>233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x14ac:dyDescent="0.35">
      <c r="A123" s="8">
        <v>1</v>
      </c>
      <c r="B123" s="15" t="s">
        <v>234</v>
      </c>
      <c r="C123" s="16" t="s">
        <v>235</v>
      </c>
      <c r="D123" s="4" t="s">
        <v>47</v>
      </c>
      <c r="E123" s="5">
        <v>2</v>
      </c>
      <c r="F123" s="4">
        <f>SUM(G123:I123)</f>
        <v>52</v>
      </c>
      <c r="G123" s="4">
        <v>2</v>
      </c>
      <c r="H123" s="4">
        <v>10</v>
      </c>
      <c r="I123" s="4">
        <v>40</v>
      </c>
      <c r="J123" s="6">
        <f>IF((ROUND((G123+H123+I123)/25,1))&lt;E123,(ROUND((G123+H123+I123)/25,1)),E123)</f>
        <v>2</v>
      </c>
      <c r="K123" s="6">
        <v>0</v>
      </c>
      <c r="L123" s="6">
        <f t="shared" ref="L123:L126" si="38">IF(E123-J123-K123&lt;0,0,E123-J123-K123)</f>
        <v>0</v>
      </c>
      <c r="M123" s="6">
        <f>E123</f>
        <v>2</v>
      </c>
      <c r="N123" s="6"/>
      <c r="O123" s="6"/>
      <c r="P123" s="6">
        <v>2</v>
      </c>
      <c r="Q123" s="6">
        <v>0</v>
      </c>
      <c r="R123" s="6">
        <v>2</v>
      </c>
      <c r="S123" s="6">
        <v>0</v>
      </c>
      <c r="T123" s="6">
        <v>0</v>
      </c>
      <c r="U123" s="6">
        <v>0</v>
      </c>
    </row>
    <row r="124" spans="1:21" x14ac:dyDescent="0.35">
      <c r="A124" s="8">
        <v>2</v>
      </c>
      <c r="B124" s="15" t="s">
        <v>236</v>
      </c>
      <c r="C124" s="16" t="s">
        <v>237</v>
      </c>
      <c r="D124" s="4" t="s">
        <v>47</v>
      </c>
      <c r="E124" s="5">
        <v>3</v>
      </c>
      <c r="F124" s="4">
        <f t="shared" ref="F124:F126" si="39">SUM(G124:I124)</f>
        <v>72</v>
      </c>
      <c r="G124" s="4">
        <v>2</v>
      </c>
      <c r="H124" s="4">
        <v>10</v>
      </c>
      <c r="I124" s="4">
        <v>60</v>
      </c>
      <c r="J124" s="6">
        <f>IF((ROUND((G124+H124+I124)/25,1))&lt;E124,(ROUND((G124+H124+I124)/25,1)),E124)</f>
        <v>2.9</v>
      </c>
      <c r="K124" s="6">
        <v>0</v>
      </c>
      <c r="L124" s="6">
        <f t="shared" si="38"/>
        <v>0.10000000000000009</v>
      </c>
      <c r="M124" s="6">
        <f t="shared" ref="M124:M126" si="40">E124</f>
        <v>3</v>
      </c>
      <c r="N124" s="6"/>
      <c r="O124" s="6"/>
      <c r="P124" s="6">
        <v>3</v>
      </c>
      <c r="Q124" s="6">
        <v>0</v>
      </c>
      <c r="R124" s="6">
        <v>3</v>
      </c>
      <c r="S124" s="6">
        <v>0</v>
      </c>
      <c r="T124" s="6">
        <v>0</v>
      </c>
      <c r="U124" s="6">
        <v>0</v>
      </c>
    </row>
    <row r="125" spans="1:21" x14ac:dyDescent="0.35">
      <c r="A125" s="8">
        <v>3</v>
      </c>
      <c r="B125" s="15" t="s">
        <v>238</v>
      </c>
      <c r="C125" s="16" t="s">
        <v>239</v>
      </c>
      <c r="D125" s="4" t="s">
        <v>47</v>
      </c>
      <c r="E125" s="5">
        <v>3</v>
      </c>
      <c r="F125" s="4">
        <f t="shared" si="39"/>
        <v>72</v>
      </c>
      <c r="G125" s="4">
        <v>2</v>
      </c>
      <c r="H125" s="4">
        <v>10</v>
      </c>
      <c r="I125" s="4">
        <v>60</v>
      </c>
      <c r="J125" s="6">
        <f>IF((ROUND((G125+H125+I125)/25,1))&lt;E125,(ROUND((G125+H125+I125)/25,1)),E125)</f>
        <v>2.9</v>
      </c>
      <c r="K125" s="6">
        <v>0</v>
      </c>
      <c r="L125" s="6">
        <f t="shared" si="38"/>
        <v>0.10000000000000009</v>
      </c>
      <c r="M125" s="6">
        <f t="shared" si="40"/>
        <v>3</v>
      </c>
      <c r="N125" s="6"/>
      <c r="O125" s="6"/>
      <c r="P125" s="6">
        <v>3</v>
      </c>
      <c r="Q125" s="6">
        <v>0</v>
      </c>
      <c r="R125" s="6">
        <v>3</v>
      </c>
      <c r="S125" s="6">
        <v>0</v>
      </c>
      <c r="T125" s="6">
        <v>0</v>
      </c>
      <c r="U125" s="6">
        <v>0</v>
      </c>
    </row>
    <row r="126" spans="1:21" x14ac:dyDescent="0.35">
      <c r="A126" s="8">
        <v>4</v>
      </c>
      <c r="B126" s="15" t="s">
        <v>240</v>
      </c>
      <c r="C126" s="16" t="s">
        <v>241</v>
      </c>
      <c r="D126" s="4" t="s">
        <v>47</v>
      </c>
      <c r="E126" s="5">
        <v>4</v>
      </c>
      <c r="F126" s="4">
        <f t="shared" si="39"/>
        <v>92</v>
      </c>
      <c r="G126" s="4">
        <v>2</v>
      </c>
      <c r="H126" s="4">
        <v>10</v>
      </c>
      <c r="I126" s="4">
        <v>80</v>
      </c>
      <c r="J126" s="6">
        <f>IF((ROUND((G126+H126+I126)/25,1))&lt;E126,(ROUND((G126+H126+I126)/25,1)),E126)</f>
        <v>3.7</v>
      </c>
      <c r="K126" s="6">
        <v>0</v>
      </c>
      <c r="L126" s="6">
        <f t="shared" si="38"/>
        <v>0.29999999999999982</v>
      </c>
      <c r="M126" s="6">
        <f t="shared" si="40"/>
        <v>4</v>
      </c>
      <c r="N126" s="6"/>
      <c r="O126" s="6"/>
      <c r="P126" s="6">
        <v>4</v>
      </c>
      <c r="Q126" s="6">
        <v>0</v>
      </c>
      <c r="R126" s="6">
        <v>4</v>
      </c>
      <c r="S126" s="6">
        <v>0</v>
      </c>
      <c r="T126" s="6">
        <v>0</v>
      </c>
      <c r="U126" s="6">
        <v>0</v>
      </c>
    </row>
  </sheetData>
  <protectedRanges>
    <protectedRange sqref="B112" name="Kody_1_6_1_7"/>
    <protectedRange sqref="B113" name="Kody_1_6_1_8"/>
    <protectedRange sqref="C115:D119 D120" name="Przedmioty_2_8_1_1"/>
    <protectedRange sqref="B115:B120" name="Kody_1_6_1_1_1"/>
    <protectedRange sqref="E115:E120" name="ECTS_1_3_1_1"/>
    <protectedRange sqref="C120" name="Przedmioty_5_2_1_2_1"/>
    <protectedRange sqref="D123:I126" name="Przedmioty_2_2_2_2"/>
    <protectedRange sqref="C123" name="Przedmioty_2_2_1_1_3"/>
    <protectedRange sqref="C124" name="Przedmioty_2_2_1_1_1_2"/>
    <protectedRange sqref="C125" name="Przedmioty_2_2_1_2_2"/>
    <protectedRange sqref="C126" name="Przedmioty_2_2_1_3_2"/>
    <protectedRange sqref="E106:E110" name="ECTS_1_9_1_2"/>
    <protectedRange sqref="C106:D110" name="Przedmioty_1_1_2_1_3_1_2"/>
    <protectedRange sqref="B106:B110" name="Kody_1_5_1_1_3_1_1_2_5_1_2"/>
    <protectedRange sqref="B100" name="Kody_6_1_1_2"/>
    <protectedRange sqref="C102:D102 C104:D104" name="Przedmioty_2_3_1_1_2"/>
    <protectedRange sqref="B102 B104" name="Kody_1_3_1_1_1_2"/>
    <protectedRange sqref="E99:I104" name="Przedmioty_1_1_1_2"/>
    <protectedRange sqref="B22:B23 B27 B29" name="Kody_1_3_2_1_1_1_1_7"/>
    <protectedRange sqref="B16:B21 B24:B26 B28 B30:B31" name="Kody_1_1_4_2_1_4"/>
    <protectedRange sqref="C22:C23 C27 C29" name="Przedmioty_2_2_1_10"/>
    <protectedRange sqref="C16:C21 C24:C26 C28 C30:C31" name="Przedmioty_2_6_2_1_4"/>
    <protectedRange sqref="B33 B52" name="Kody_1_14_1_3"/>
    <protectedRange sqref="B42 B34 B37" name="Kody_1_1_26_1_3"/>
    <protectedRange sqref="B35" name="Kody_1_2_7_1_3"/>
    <protectedRange sqref="C33 C52" name="Przedmioty_2_2_1_4_1_1_2"/>
    <protectedRange sqref="C42 C34 C37" name="Przedmioty_2_1_1_2_3"/>
    <protectedRange sqref="C35" name="Przedmioty_2_1_1_1_1_3"/>
    <protectedRange sqref="B38" name="Kody_1_1_1_1_2_3"/>
    <protectedRange sqref="C38" name="Przedmioty_2_1_1_4_1_3"/>
    <protectedRange sqref="B39" name="Kody_1_1_2_1_1_3"/>
    <protectedRange sqref="C39" name="Przedmioty_2_1_1_5_1_3"/>
    <protectedRange sqref="C48 C36 C46" name="Przedmioty_2_2_4_2_3"/>
    <protectedRange sqref="B48 B36 B46" name="Kody_1_3_1_2_3"/>
    <protectedRange sqref="C45" name="Przedmioty_2_1_1_6_2_3"/>
    <protectedRange sqref="B45" name="Kody_1_1_3_1_1_3"/>
    <protectedRange sqref="C59" name="Przedmioty_2_1_1_1_3_2_3"/>
    <protectedRange sqref="B59" name="Kody_1_2_1_1_1_3"/>
    <protectedRange sqref="C40:C41 C43:C44" name="Przedmioty_2_1_2_1_3"/>
    <protectedRange sqref="B40:B41 B43:B44" name="Kody_1_1_1_1_1_1_3"/>
    <protectedRange sqref="C49" name="Przedmioty_2_2_5_2_3"/>
    <protectedRange sqref="B49" name="Kody_1_4_1_1_3"/>
    <protectedRange sqref="C65 C50 C47" name="Przedmioty_2_1_1_7_2_3"/>
    <protectedRange sqref="B65 B50 B47" name="Kody_1_1_5_1_1_3"/>
    <protectedRange sqref="B51" name="Kody_1_1_6_1_1_3"/>
    <protectedRange sqref="C51" name="Przedmioty_2_1_1_8_2_3"/>
    <protectedRange sqref="C53:C54" name="Przedmioty_2_2_6_2_3"/>
    <protectedRange sqref="B53:B54" name="Kody_1_5_1_1_3"/>
    <protectedRange sqref="C56:C58" name="Przedmioty_2_1_1_9_2_3"/>
    <protectedRange sqref="B56:B58" name="Kody_1_1_7_1_1_3"/>
    <protectedRange sqref="C55" name="Przedmioty_2_1_1_1_4_2_3"/>
    <protectedRange sqref="B55" name="Kody_1_2_2_1_1_3"/>
    <protectedRange sqref="C62" name="Przedmioty_2_2_7_2_3"/>
    <protectedRange sqref="B62" name="Kody_1_6_2_1_3"/>
    <protectedRange sqref="C60" name="Przedmioty_2_1_1_10_2_3"/>
    <protectedRange sqref="B60" name="Kody_1_1_8_1_1_3"/>
    <protectedRange sqref="C61 C63:C64 C66" name="Przedmioty_2_1_2_2_2_3"/>
    <protectedRange sqref="B61 B63:B64 B66" name="Kody_1_1_1_2_1_3"/>
    <protectedRange sqref="C67" name="Przedmioty_2_1_1_11_2_3"/>
    <protectedRange sqref="B67" name="Kody_1_1_9_1_1_3"/>
    <protectedRange sqref="C68" name="Przedmioty_2_2_8_2_3"/>
    <protectedRange sqref="B68" name="Kody_1_7_1_1_3"/>
    <protectedRange sqref="C69 C73" name="Przedmioty_2_2_8_3_3"/>
    <protectedRange sqref="B69 B73" name="Kody_1_7_1_2_3"/>
    <protectedRange sqref="C71:C72 C74" name="Przedmioty_2_1_1_12_2_3"/>
    <protectedRange sqref="B71:B72 B74" name="Kody_1_1_10_1_1_3"/>
    <protectedRange sqref="C70" name="Przedmioty_2_1_1_1_5_2_3"/>
    <protectedRange sqref="B70" name="Kody_1_2_3_1_1_3"/>
    <protectedRange sqref="C75:C76" name="Przedmioty_2_2_9_2_3"/>
    <protectedRange sqref="B75:B76" name="Kody_1_8_1_1_3"/>
    <protectedRange sqref="C78:C80" name="Przedmioty_2_1_1_13_2_3"/>
    <protectedRange sqref="B78:B80" name="Kody_1_1_11_1_1_3"/>
    <protectedRange sqref="C77" name="Przedmioty_2_1_1_1_6_2_3"/>
    <protectedRange sqref="B77" name="Kody_1_2_4_1_1_3"/>
    <protectedRange sqref="C81" name="Przedmioty_2_1_2_3_2_3"/>
    <protectedRange sqref="B81" name="Kody_1_1_1_3_1_3"/>
    <protectedRange sqref="C87:C88 C82" name="Przedmioty_2_2_10_2_3"/>
    <protectedRange sqref="B87:B88 B82" name="Kody_1_9_1_1_3"/>
    <protectedRange sqref="C86" name="Przedmioty_2_1_1_14_2_3"/>
    <protectedRange sqref="B86" name="Kody_1_1_12_1_1_3"/>
    <protectedRange sqref="C83:C85" name="Przedmioty_2_1_2_4_1_1_3"/>
    <protectedRange sqref="B83:B85" name="Kody_1_1_1_4_1_3"/>
    <protectedRange sqref="C95" name="Przedmioty_2_2_11_1_1_3"/>
    <protectedRange sqref="B95" name="Kody_1_10_1_1_3"/>
    <protectedRange sqref="C90:C93" name="Przedmioty_2_1_1_15_2_3"/>
    <protectedRange sqref="B90:B93" name="Kody_1_1_13_1_1_3"/>
    <protectedRange sqref="C89" name="Przedmioty_2_1_1_1_7_2_3"/>
    <protectedRange sqref="B89" name="Kody_1_2_5_1_1_3"/>
    <protectedRange sqref="C94 C96:C97" name="Przedmioty_2_1_2_5_2_3"/>
    <protectedRange sqref="B94 B96:B97" name="Kody_1_1_1_5_1_3"/>
    <protectedRange sqref="D31 D17:D18" name="Przedmioty_1_1_1_1_1_2_1_5"/>
    <protectedRange sqref="D19:D23 D27 D29" name="Przedmioty_1_1_1_2_1_1_1_8"/>
    <protectedRange sqref="D24:D26 D28 D30" name="Przedmioty_3_1_1_1_5"/>
    <protectedRange sqref="E31 E17:E18 H31:I31 G17:I18 G19:G31" name="Przedmioty_1_1_1_1_1_2_2_2_8"/>
    <protectedRange sqref="E19:E23 H19:I23 E27 H27:I27 E29 H29:I29" name="Przedmioty_1_1_1_2_1_1_2_2_8"/>
    <protectedRange sqref="E24:E25 E28 H24:I26 H28:I28 E30 H30:I30" name="Przedmioty_3_1_1_2_2_5"/>
    <protectedRange sqref="E26" name="ECTS_1_1_4_1_1_2_5"/>
    <protectedRange sqref="D38:D39" name="Przedmioty_2_1_1_2_1_1_1_3"/>
    <protectedRange sqref="D33 D52" name="Przedmioty_2_2_3_1_4"/>
    <protectedRange sqref="D42 D34 D37" name="Przedmioty_2_1_1_3_1_4"/>
    <protectedRange sqref="D35" name="Przedmioty_2_1_1_1_2_1_4"/>
    <protectedRange sqref="D48 D36 D46" name="Przedmioty_2_2_4_1_1_4"/>
    <protectedRange sqref="D45" name="Przedmioty_2_1_1_6_1_1_4"/>
    <protectedRange sqref="D59" name="Przedmioty_2_1_1_1_3_1_1_4"/>
    <protectedRange sqref="D40:D41 D43:D44" name="Przedmioty_2_1_2_6_1_4"/>
    <protectedRange sqref="D49" name="Przedmioty_2_2_5_1_1_4"/>
    <protectedRange sqref="D65 D50 D47" name="Przedmioty_2_1_1_7_1_1_4"/>
    <protectedRange sqref="D51" name="Przedmioty_2_1_1_8_1_1_4"/>
    <protectedRange sqref="D53:D54" name="Przedmioty_2_2_6_1_1_4"/>
    <protectedRange sqref="D56:D58" name="Przedmioty_2_1_1_9_1_1_4"/>
    <protectedRange sqref="D55" name="Przedmioty_2_1_1_1_4_1_1_4"/>
    <protectedRange sqref="D62" name="Przedmioty_2_2_7_1_1_4"/>
    <protectedRange sqref="D60" name="Przedmioty_2_1_1_10_1_1_4"/>
    <protectedRange sqref="D61 D63:D64 D66" name="Przedmioty_2_1_2_2_1_1_4"/>
    <protectedRange sqref="D67" name="Przedmioty_2_1_1_11_1_1_4"/>
    <protectedRange sqref="D68" name="Przedmioty_2_2_8_1_1_4"/>
    <protectedRange sqref="E53:E58" name="ECTS_1_1_2_1_4_1_1_4"/>
    <protectedRange sqref="F53:H58 F60:F64 F66:F68" name="Przedmioty_1_2_1_1_2_2_1_1_4"/>
    <protectedRange sqref="E33" name="ECTS_1_2_1_1_4"/>
    <protectedRange sqref="E52 E34" name="ECTS_1_1_2_1_11_2_4"/>
    <protectedRange sqref="E38:E39" name="ECTS_3_2_1_4"/>
    <protectedRange sqref="E35 E37" name="ECTS_1_1_2_1_11_1_1_4"/>
    <protectedRange sqref="E36 E40:E41 E48 E43:E46 E59" name="ECTS_1_1_2_1_1_2_1_4"/>
    <protectedRange sqref="G36:H36 G40:H41 G48:H48 G43:H46" name="Przedmioty_1_2_1_1_1_2_1_4"/>
    <protectedRange sqref="G59:H59" name="Przedmioty_1_2_1_1_2_4_1_4"/>
    <protectedRange sqref="E49" name="ECTS_1_3_1_1_1_4"/>
    <protectedRange sqref="E65 E50 E47" name="ECTS_1_1_2_1_2_1_1_4"/>
    <protectedRange sqref="G65:H65 G47:H47 G49:H50" name="Przedmioty_1_2_1_1_2_1_1_1_1_4"/>
    <protectedRange sqref="E51" name="ECTS_1_1_2_1_3_1_1_4"/>
    <protectedRange sqref="G51:H51" name="Przedmioty_1_2_1_1_3_4_1_4"/>
    <protectedRange sqref="E60:E64 E66" name="ECTS_1_1_2_1_5_1_1_4"/>
    <protectedRange sqref="G67:G68 G60:H64 G66:H66" name="Przedmioty_1_2_1_1_2_3_1_1_4"/>
    <protectedRange sqref="E67" name="ECTS_1_1_2_1_6_1_1_4"/>
    <protectedRange sqref="H67" name="Przedmioty_1_2_1_1_3_1_1_1_1_4"/>
    <protectedRange sqref="E68" name="ECTS_1_1_2_1_7_1_1_4"/>
    <protectedRange sqref="H68" name="Przedmioty_1_2_1_1_3_2_1_1_4"/>
    <protectedRange sqref="E42" name="ECTS_1_1_2_1_1_1_1_4"/>
    <protectedRange sqref="D69 D73" name="Przedmioty_2_2_8_1_2_4"/>
    <protectedRange sqref="D71:D72 D74" name="Przedmioty_2_1_1_12_1_1_4"/>
    <protectedRange sqref="D70" name="Przedmioty_2_1_1_1_5_1_1_4"/>
    <protectedRange sqref="D75:D76" name="Przedmioty_2_2_9_1_1_4"/>
    <protectedRange sqref="D78:D80" name="Przedmioty_2_1_1_13_1_1_4"/>
    <protectedRange sqref="D77" name="Przedmioty_2_1_1_1_6_1_1_4"/>
    <protectedRange sqref="D81" name="Przedmioty_2_1_2_3_1_1_4"/>
    <protectedRange sqref="D86" name="Przedmioty_2_1_1_14_1_1_4"/>
    <protectedRange sqref="D83:D85" name="Przedmioty_2_1_2_4_1_1_1_4"/>
    <protectedRange sqref="D95" name="Przedmioty_2_2_11_1_1_1_4"/>
    <protectedRange sqref="D90:D93" name="Przedmioty_2_1_1_15_1_1_4"/>
    <protectedRange sqref="D89" name="Przedmioty_2_1_1_1_7_1_1_4"/>
    <protectedRange sqref="D94 D96:D97" name="Przedmioty_2_1_2_5_1_1_4"/>
    <protectedRange sqref="F69:F74" name="Przedmioty_1_2_1_1_2_2_1_2_4"/>
    <protectedRange sqref="E82" name="ECTS_1_1_2_1_9_1_1_4"/>
    <protectedRange sqref="G82:H82" name="Przedmioty_1_2_1_1_4_1_2_1_4"/>
    <protectedRange sqref="G69:G70" name="Przedmioty_1_2_1_1_2_3_1_2_4"/>
    <protectedRange sqref="E73" name="ECTS_1_4_1_1_4"/>
    <protectedRange sqref="E74 E69:E72" name="ECTS_1_1_2_1_7_1_2_4"/>
    <protectedRange sqref="G71:H74 H69:H70" name="Przedmioty_1_2_1_1_3_2_1_2_4"/>
    <protectedRange sqref="E75" name="ECTS_1_1_2_1_8_2_1_4"/>
    <protectedRange sqref="F75:H75 F76:F93" name="Przedmioty_1_2_1_1_3_3_2_1_4"/>
    <protectedRange sqref="E76:E81" name="ECTS_1_1_2_1_8_4_1_4"/>
    <protectedRange sqref="G77:H81" name="Przedmioty_1_2_1_1_3_3_4_1_4"/>
    <protectedRange sqref="G76:H76" name="Przedmioty_1_2_1_1_6_1_4"/>
    <protectedRange sqref="E83:E88" name="ECTS_1_1_2_1_9_2_1_4"/>
    <protectedRange sqref="G83:H88" name="Przedmioty_1_2_1_1_4_2_1_4"/>
    <protectedRange sqref="E89:E97" name="ECTS_1_1_2_1_10_2_1_4"/>
    <protectedRange sqref="G89:H93 F94:H97" name="Przedmioty_1_2_1_1_4_1_3_1_4"/>
  </protectedRanges>
  <mergeCells count="46">
    <mergeCell ref="A4:D4"/>
    <mergeCell ref="E4:I4"/>
    <mergeCell ref="A1:I1"/>
    <mergeCell ref="A2:D2"/>
    <mergeCell ref="E2:I2"/>
    <mergeCell ref="A3:D3"/>
    <mergeCell ref="E3:I3"/>
    <mergeCell ref="A5:D5"/>
    <mergeCell ref="E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F10:I11"/>
    <mergeCell ref="A11:D11"/>
    <mergeCell ref="K13:L13"/>
    <mergeCell ref="M13:M14"/>
    <mergeCell ref="N13:N14"/>
    <mergeCell ref="O13:O14"/>
    <mergeCell ref="F12:I12"/>
    <mergeCell ref="F13:F14"/>
    <mergeCell ref="G13:G14"/>
    <mergeCell ref="H13:H14"/>
    <mergeCell ref="I13:I14"/>
    <mergeCell ref="J13:J14"/>
    <mergeCell ref="A105:U105"/>
    <mergeCell ref="A111:U111"/>
    <mergeCell ref="A114:U114"/>
    <mergeCell ref="A121:U121"/>
    <mergeCell ref="P13:P14"/>
    <mergeCell ref="Q13:Q14"/>
    <mergeCell ref="S13:U13"/>
    <mergeCell ref="A15:U15"/>
    <mergeCell ref="A32:U32"/>
    <mergeCell ref="A98:U98"/>
    <mergeCell ref="A12:A14"/>
    <mergeCell ref="B12:B14"/>
    <mergeCell ref="C12:C14"/>
    <mergeCell ref="D12:D14"/>
    <mergeCell ref="E12:E14"/>
    <mergeCell ref="J12:U12"/>
  </mergeCells>
  <conditionalFormatting sqref="E17:E31">
    <cfRule type="expression" dxfId="17" priority="3" stopIfTrue="1">
      <formula>AND(E17&gt;0,F17&lt;=0)</formula>
    </cfRule>
    <cfRule type="expression" dxfId="16" priority="4" stopIfTrue="1">
      <formula>AND(F17&gt;0,OR(E17&lt;=0,ISBLANK(E17)))</formula>
    </cfRule>
  </conditionalFormatting>
  <conditionalFormatting sqref="E33:E97">
    <cfRule type="expression" dxfId="15" priority="1" stopIfTrue="1">
      <formula>AND(E33&gt;0,F33&lt;=0)</formula>
    </cfRule>
    <cfRule type="expression" dxfId="14" priority="2" stopIfTrue="1">
      <formula>AND(F33&gt;0,OR(E33&lt;=0,ISBLANK(E33)))</formula>
    </cfRule>
  </conditionalFormatting>
  <conditionalFormatting sqref="E99:E104">
    <cfRule type="expression" dxfId="13" priority="13" stopIfTrue="1">
      <formula>AND(E99&gt;0,F99&lt;=0)</formula>
    </cfRule>
    <cfRule type="expression" dxfId="12" priority="14" stopIfTrue="1">
      <formula>AND(F99&gt;0,OR(E99&lt;=0,ISBLANK(E99)))</formula>
    </cfRule>
  </conditionalFormatting>
  <conditionalFormatting sqref="E106:E110">
    <cfRule type="expression" dxfId="11" priority="15" stopIfTrue="1">
      <formula>AND(E106&gt;0,F106&lt;=0)</formula>
    </cfRule>
    <cfRule type="expression" dxfId="10" priority="16" stopIfTrue="1">
      <formula>AND(F106&gt;0,OR(E106&lt;=0,ISBLANK(E106)))</formula>
    </cfRule>
  </conditionalFormatting>
  <conditionalFormatting sqref="E115:E120">
    <cfRule type="expression" dxfId="9" priority="61" stopIfTrue="1">
      <formula>AND(E115&gt;0,F115&lt;=0)</formula>
    </cfRule>
    <cfRule type="expression" dxfId="8" priority="62" stopIfTrue="1">
      <formula>AND(F115&gt;0,OR(E115&lt;=0,ISBLANK(E115)))</formula>
    </cfRule>
  </conditionalFormatting>
  <conditionalFormatting sqref="E123:E126">
    <cfRule type="expression" dxfId="7" priority="17" stopIfTrue="1">
      <formula>AND(E123&gt;0,F123&lt;=0)</formula>
    </cfRule>
    <cfRule type="expression" dxfId="6" priority="18" stopIfTrue="1">
      <formula>AND(F123&gt;0,OR(E123&lt;=0,ISBLANK(E123)))</formula>
    </cfRule>
  </conditionalFormatting>
  <pageMargins left="0.25" right="0.25" top="0.75" bottom="0.75" header="0.3" footer="0.3"/>
  <pageSetup paperSize="9" scale="92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D27F-DEFF-4DA3-B4F4-6E193F36C469}">
  <sheetPr>
    <pageSetUpPr fitToPage="1"/>
  </sheetPr>
  <dimension ref="A1:HM126"/>
  <sheetViews>
    <sheetView tabSelected="1" topLeftCell="C22" zoomScale="183" zoomScaleNormal="183" zoomScaleSheetLayoutView="90" workbookViewId="0">
      <selection activeCell="D33" sqref="D33:U97"/>
    </sheetView>
  </sheetViews>
  <sheetFormatPr defaultColWidth="8.81640625" defaultRowHeight="14.5" x14ac:dyDescent="0.35"/>
  <cols>
    <col min="1" max="1" width="7.36328125" customWidth="1"/>
    <col min="2" max="2" width="20.6328125" customWidth="1"/>
    <col min="3" max="3" width="34.453125" customWidth="1"/>
    <col min="5" max="9" width="4.1796875" customWidth="1"/>
    <col min="10" max="25" width="6" customWidth="1"/>
  </cols>
  <sheetData>
    <row r="1" spans="1:21" ht="25" customHeight="1" x14ac:dyDescent="0.3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35">
      <c r="A2" s="103" t="s">
        <v>1</v>
      </c>
      <c r="B2" s="103"/>
      <c r="C2" s="103"/>
      <c r="D2" s="103"/>
      <c r="E2" s="104" t="s">
        <v>2</v>
      </c>
      <c r="F2" s="104"/>
      <c r="G2" s="104"/>
      <c r="H2" s="104"/>
      <c r="I2" s="10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8" customHeight="1" x14ac:dyDescent="0.35">
      <c r="A3" s="103" t="s">
        <v>3</v>
      </c>
      <c r="B3" s="103"/>
      <c r="C3" s="103"/>
      <c r="D3" s="103"/>
      <c r="E3" s="104" t="s">
        <v>4</v>
      </c>
      <c r="F3" s="104"/>
      <c r="G3" s="104"/>
      <c r="H3" s="104"/>
      <c r="I3" s="10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7" customHeight="1" x14ac:dyDescent="0.35">
      <c r="A4" s="103" t="s">
        <v>5</v>
      </c>
      <c r="B4" s="103"/>
      <c r="C4" s="103"/>
      <c r="D4" s="103"/>
      <c r="E4" s="107" t="s">
        <v>254</v>
      </c>
      <c r="F4" s="107"/>
      <c r="G4" s="107"/>
      <c r="H4" s="107"/>
      <c r="I4" s="10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5">
      <c r="A5" s="103" t="s">
        <v>7</v>
      </c>
      <c r="B5" s="103"/>
      <c r="C5" s="103"/>
      <c r="D5" s="103"/>
      <c r="E5" s="104" t="s">
        <v>8</v>
      </c>
      <c r="F5" s="104"/>
      <c r="G5" s="104"/>
      <c r="H5" s="104"/>
      <c r="I5" s="10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35">
      <c r="A6" s="103" t="s">
        <v>9</v>
      </c>
      <c r="B6" s="103"/>
      <c r="C6" s="103"/>
      <c r="D6" s="103"/>
      <c r="E6" s="104" t="s">
        <v>10</v>
      </c>
      <c r="F6" s="104"/>
      <c r="G6" s="104"/>
      <c r="H6" s="104"/>
      <c r="I6" s="10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35">
      <c r="A7" s="103" t="s">
        <v>11</v>
      </c>
      <c r="B7" s="103"/>
      <c r="C7" s="103"/>
      <c r="D7" s="103"/>
      <c r="E7" s="104" t="s">
        <v>12</v>
      </c>
      <c r="F7" s="104"/>
      <c r="G7" s="104"/>
      <c r="H7" s="104"/>
      <c r="I7" s="10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35">
      <c r="A8" s="103" t="s">
        <v>13</v>
      </c>
      <c r="B8" s="103"/>
      <c r="C8" s="103"/>
      <c r="D8" s="103"/>
      <c r="E8" s="104" t="s">
        <v>14</v>
      </c>
      <c r="F8" s="104"/>
      <c r="G8" s="104"/>
      <c r="H8" s="104"/>
      <c r="I8" s="10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35">
      <c r="A9" s="103" t="s">
        <v>15</v>
      </c>
      <c r="B9" s="103"/>
      <c r="C9" s="103"/>
      <c r="D9" s="103"/>
      <c r="E9" s="104" t="s">
        <v>275</v>
      </c>
      <c r="F9" s="104"/>
      <c r="G9" s="104"/>
      <c r="H9" s="104"/>
      <c r="I9" s="10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x14ac:dyDescent="0.35">
      <c r="A10" s="105" t="s">
        <v>16</v>
      </c>
      <c r="B10" s="105"/>
      <c r="C10" s="105"/>
      <c r="D10" s="105"/>
      <c r="E10" s="10" t="str">
        <f>IF($E$13=0,"",E11/$E$13)</f>
        <v/>
      </c>
      <c r="F10" s="106"/>
      <c r="G10" s="106"/>
      <c r="H10" s="106"/>
      <c r="I10" s="106"/>
      <c r="J10" s="35">
        <f>IF($E$11=0,"",J11/$E$11)</f>
        <v>0.50032051282051249</v>
      </c>
      <c r="K10" s="11">
        <f t="shared" ref="K10:U10" si="0">IF($E$11=0,"",K11/$E$11)</f>
        <v>5.0641025641025642E-2</v>
      </c>
      <c r="L10" s="11">
        <f t="shared" si="0"/>
        <v>0.44903846153846172</v>
      </c>
      <c r="M10" s="11">
        <f t="shared" si="0"/>
        <v>0.78750000000000009</v>
      </c>
      <c r="N10" s="11">
        <f t="shared" si="0"/>
        <v>9.6153846153846159E-2</v>
      </c>
      <c r="O10" s="11">
        <f t="shared" si="0"/>
        <v>0.16057692307692314</v>
      </c>
      <c r="P10" s="11">
        <f t="shared" si="0"/>
        <v>0.89102564102564108</v>
      </c>
      <c r="Q10" s="11">
        <f t="shared" si="0"/>
        <v>0.10897435897435898</v>
      </c>
      <c r="R10" s="34">
        <f t="shared" si="0"/>
        <v>0.80128205128205132</v>
      </c>
      <c r="S10" s="34">
        <f t="shared" si="0"/>
        <v>0.10576923076923077</v>
      </c>
      <c r="T10" s="34">
        <f t="shared" si="0"/>
        <v>6.4102564102564097E-2</v>
      </c>
      <c r="U10" s="34">
        <f t="shared" si="0"/>
        <v>2.8846153846153848E-2</v>
      </c>
    </row>
    <row r="11" spans="1:21" x14ac:dyDescent="0.35">
      <c r="A11" s="105" t="s">
        <v>17</v>
      </c>
      <c r="B11" s="105"/>
      <c r="C11" s="105"/>
      <c r="D11" s="105"/>
      <c r="E11" s="8">
        <f>SUM(E16:E126)</f>
        <v>312</v>
      </c>
      <c r="F11" s="106"/>
      <c r="G11" s="106"/>
      <c r="H11" s="106"/>
      <c r="I11" s="106"/>
      <c r="J11" s="12">
        <f t="shared" ref="J11:U11" si="1">SUM(J16:J126)</f>
        <v>156.09999999999991</v>
      </c>
      <c r="K11" s="12">
        <f t="shared" si="1"/>
        <v>15.8</v>
      </c>
      <c r="L11" s="12">
        <f t="shared" si="1"/>
        <v>140.10000000000005</v>
      </c>
      <c r="M11" s="12">
        <f t="shared" si="1"/>
        <v>245.70000000000002</v>
      </c>
      <c r="N11" s="12">
        <f t="shared" si="1"/>
        <v>30</v>
      </c>
      <c r="O11" s="12">
        <f t="shared" si="1"/>
        <v>50.100000000000023</v>
      </c>
      <c r="P11" s="12">
        <f t="shared" si="1"/>
        <v>278</v>
      </c>
      <c r="Q11" s="12">
        <f t="shared" si="1"/>
        <v>34</v>
      </c>
      <c r="R11" s="12">
        <f t="shared" si="1"/>
        <v>250</v>
      </c>
      <c r="S11" s="12">
        <f t="shared" si="1"/>
        <v>33</v>
      </c>
      <c r="T11" s="12">
        <f t="shared" si="1"/>
        <v>20</v>
      </c>
      <c r="U11" s="12">
        <f t="shared" si="1"/>
        <v>9</v>
      </c>
    </row>
    <row r="12" spans="1:21" x14ac:dyDescent="0.35">
      <c r="A12" s="94" t="s">
        <v>18</v>
      </c>
      <c r="B12" s="95" t="s">
        <v>19</v>
      </c>
      <c r="C12" s="95" t="s">
        <v>20</v>
      </c>
      <c r="D12" s="96" t="s">
        <v>21</v>
      </c>
      <c r="E12" s="97" t="s">
        <v>22</v>
      </c>
      <c r="F12" s="94" t="s">
        <v>23</v>
      </c>
      <c r="G12" s="94"/>
      <c r="H12" s="94"/>
      <c r="I12" s="94"/>
      <c r="J12" s="98" t="s">
        <v>24</v>
      </c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  <row r="13" spans="1:21" ht="78" customHeight="1" x14ac:dyDescent="0.35">
      <c r="A13" s="94"/>
      <c r="B13" s="95"/>
      <c r="C13" s="95"/>
      <c r="D13" s="96"/>
      <c r="E13" s="97"/>
      <c r="F13" s="94" t="s">
        <v>25</v>
      </c>
      <c r="G13" s="94" t="s">
        <v>26</v>
      </c>
      <c r="H13" s="94" t="s">
        <v>27</v>
      </c>
      <c r="I13" s="94" t="s">
        <v>28</v>
      </c>
      <c r="J13" s="91" t="s">
        <v>29</v>
      </c>
      <c r="K13" s="99" t="s">
        <v>30</v>
      </c>
      <c r="L13" s="99"/>
      <c r="M13" s="100" t="s">
        <v>31</v>
      </c>
      <c r="N13" s="91" t="s">
        <v>32</v>
      </c>
      <c r="O13" s="101" t="s">
        <v>33</v>
      </c>
      <c r="P13" s="91" t="s">
        <v>34</v>
      </c>
      <c r="Q13" s="91" t="s">
        <v>35</v>
      </c>
      <c r="R13" s="9" t="s">
        <v>36</v>
      </c>
      <c r="S13" s="92" t="s">
        <v>37</v>
      </c>
      <c r="T13" s="92"/>
      <c r="U13" s="92"/>
    </row>
    <row r="14" spans="1:21" ht="59.5" customHeight="1" x14ac:dyDescent="0.35">
      <c r="A14" s="94"/>
      <c r="B14" s="95"/>
      <c r="C14" s="95"/>
      <c r="D14" s="96"/>
      <c r="E14" s="97"/>
      <c r="F14" s="94"/>
      <c r="G14" s="94"/>
      <c r="H14" s="94"/>
      <c r="I14" s="94"/>
      <c r="J14" s="91"/>
      <c r="K14" s="7" t="s">
        <v>38</v>
      </c>
      <c r="L14" s="13" t="s">
        <v>39</v>
      </c>
      <c r="M14" s="100"/>
      <c r="N14" s="91"/>
      <c r="O14" s="102"/>
      <c r="P14" s="91"/>
      <c r="Q14" s="91"/>
      <c r="R14" s="7" t="s">
        <v>40</v>
      </c>
      <c r="S14" s="7" t="s">
        <v>41</v>
      </c>
      <c r="T14" s="7" t="s">
        <v>42</v>
      </c>
      <c r="U14" s="7" t="s">
        <v>43</v>
      </c>
    </row>
    <row r="15" spans="1:21" x14ac:dyDescent="0.35">
      <c r="A15" s="93" t="s">
        <v>44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spans="1:21" x14ac:dyDescent="0.35">
      <c r="A16" s="25">
        <v>1</v>
      </c>
      <c r="B16" s="43" t="s">
        <v>45</v>
      </c>
      <c r="C16" s="44" t="s">
        <v>46</v>
      </c>
      <c r="D16" s="25" t="s">
        <v>47</v>
      </c>
      <c r="E16" s="41">
        <v>0</v>
      </c>
      <c r="F16" s="25">
        <f>SUM(G16:I16)</f>
        <v>4</v>
      </c>
      <c r="G16" s="25">
        <v>0</v>
      </c>
      <c r="H16" s="25">
        <v>0</v>
      </c>
      <c r="I16" s="45">
        <v>4</v>
      </c>
      <c r="J16" s="46">
        <f>ROUND((G16+H16)/25,1)</f>
        <v>0</v>
      </c>
      <c r="K16" s="46">
        <v>0</v>
      </c>
      <c r="L16" s="46">
        <v>0</v>
      </c>
      <c r="M16" s="46">
        <v>0</v>
      </c>
      <c r="N16" s="46"/>
      <c r="O16" s="46">
        <v>0</v>
      </c>
      <c r="P16" s="46"/>
      <c r="Q16" s="46"/>
      <c r="R16" s="46">
        <v>0</v>
      </c>
      <c r="S16" s="46">
        <v>0</v>
      </c>
      <c r="T16" s="46">
        <v>0</v>
      </c>
      <c r="U16" s="46">
        <v>0</v>
      </c>
    </row>
    <row r="17" spans="1:25" x14ac:dyDescent="0.35">
      <c r="A17" s="25">
        <v>2</v>
      </c>
      <c r="B17" s="31" t="s">
        <v>266</v>
      </c>
      <c r="C17" s="47" t="s">
        <v>48</v>
      </c>
      <c r="D17" s="48" t="s">
        <v>49</v>
      </c>
      <c r="E17" s="49">
        <v>2</v>
      </c>
      <c r="F17" s="25">
        <v>26</v>
      </c>
      <c r="G17" s="48">
        <v>0</v>
      </c>
      <c r="H17" s="48">
        <v>26</v>
      </c>
      <c r="I17" s="48">
        <v>0</v>
      </c>
      <c r="J17" s="46">
        <f>ROUND((G17+H17)/25,1)</f>
        <v>1</v>
      </c>
      <c r="K17" s="46">
        <f>ROUND(I17/25,1)</f>
        <v>0</v>
      </c>
      <c r="L17" s="46">
        <f>IF(E17-J17-K17&lt;0,0,E17-J17-K17)</f>
        <v>1</v>
      </c>
      <c r="M17" s="46">
        <f>IF(ROUND((H17+I17)/25,1)+ROUND((H17+I17)/F17*L17,1)&gt;E17,E17,ROUND((H17+I17)/25,1)+ROUND((H17+I17)/F17*L17,1))</f>
        <v>2</v>
      </c>
      <c r="N17" s="46"/>
      <c r="O17" s="46">
        <f t="shared" ref="O17:O31" si="2">ROUND(((G17+I17)/25),1)</f>
        <v>0</v>
      </c>
      <c r="P17" s="46">
        <v>2</v>
      </c>
      <c r="Q17" s="46">
        <v>0</v>
      </c>
      <c r="R17" s="46">
        <v>2</v>
      </c>
      <c r="S17" s="46">
        <v>0</v>
      </c>
      <c r="T17" s="46">
        <v>0</v>
      </c>
      <c r="U17" s="46">
        <v>0</v>
      </c>
    </row>
    <row r="18" spans="1:25" x14ac:dyDescent="0.35">
      <c r="A18" s="25">
        <v>3</v>
      </c>
      <c r="B18" s="31" t="s">
        <v>50</v>
      </c>
      <c r="C18" s="47" t="s">
        <v>51</v>
      </c>
      <c r="D18" s="48" t="s">
        <v>49</v>
      </c>
      <c r="E18" s="49">
        <v>3</v>
      </c>
      <c r="F18" s="25">
        <f t="shared" ref="F18:F31" si="3">SUM(G18:I18)</f>
        <v>44</v>
      </c>
      <c r="G18" s="48">
        <v>16</v>
      </c>
      <c r="H18" s="48">
        <v>28</v>
      </c>
      <c r="I18" s="48">
        <v>0</v>
      </c>
      <c r="J18" s="46">
        <f t="shared" ref="J18:J31" si="4">ROUND((G18+H18)/25,1)</f>
        <v>1.8</v>
      </c>
      <c r="K18" s="46">
        <f t="shared" ref="K18:K31" si="5">ROUND(I18/25,1)</f>
        <v>0</v>
      </c>
      <c r="L18" s="46">
        <f>IF(E18-J18-K18&lt;0,0,E18-J18-K18)</f>
        <v>1.2</v>
      </c>
      <c r="M18" s="46">
        <f t="shared" ref="M18:M31" si="6">IF(ROUND((H18+I18)/25,1)+ROUND((H18+I18)/F18*L18,1)&gt;E18,E18,ROUND((H18+I18)/25,1)+ROUND((H18+I18)/F18*L18,1))</f>
        <v>1.9000000000000001</v>
      </c>
      <c r="N18" s="46"/>
      <c r="O18" s="46">
        <f t="shared" si="2"/>
        <v>0.6</v>
      </c>
      <c r="P18" s="46">
        <v>0</v>
      </c>
      <c r="Q18" s="46">
        <v>3</v>
      </c>
      <c r="R18" s="46">
        <v>0</v>
      </c>
      <c r="S18" s="46">
        <v>0</v>
      </c>
      <c r="T18" s="46">
        <v>0</v>
      </c>
      <c r="U18" s="46">
        <v>3</v>
      </c>
    </row>
    <row r="19" spans="1:25" x14ac:dyDescent="0.35">
      <c r="A19" s="25">
        <v>4</v>
      </c>
      <c r="B19" s="31" t="s">
        <v>52</v>
      </c>
      <c r="C19" s="47" t="s">
        <v>53</v>
      </c>
      <c r="D19" s="48" t="s">
        <v>49</v>
      </c>
      <c r="E19" s="49">
        <v>4</v>
      </c>
      <c r="F19" s="25">
        <v>50</v>
      </c>
      <c r="G19" s="48">
        <v>18</v>
      </c>
      <c r="H19" s="48">
        <v>32</v>
      </c>
      <c r="I19" s="48">
        <v>0</v>
      </c>
      <c r="J19" s="46">
        <f t="shared" si="4"/>
        <v>2</v>
      </c>
      <c r="K19" s="46">
        <f t="shared" si="5"/>
        <v>0</v>
      </c>
      <c r="L19" s="46">
        <f>IF(E19-J19-K19&lt;0,0,E19-J19-K19)</f>
        <v>2</v>
      </c>
      <c r="M19" s="46">
        <f t="shared" si="6"/>
        <v>2.6</v>
      </c>
      <c r="N19" s="46"/>
      <c r="O19" s="46">
        <f t="shared" si="2"/>
        <v>0.7</v>
      </c>
      <c r="P19" s="46">
        <v>4</v>
      </c>
      <c r="Q19" s="46">
        <v>0</v>
      </c>
      <c r="R19" s="46">
        <v>4</v>
      </c>
      <c r="S19" s="46">
        <v>0</v>
      </c>
      <c r="T19" s="46">
        <v>0</v>
      </c>
      <c r="U19" s="46">
        <v>0</v>
      </c>
      <c r="V19" s="21"/>
      <c r="W19" s="22"/>
      <c r="X19" s="22"/>
      <c r="Y19" s="22"/>
    </row>
    <row r="20" spans="1:25" x14ac:dyDescent="0.35">
      <c r="A20" s="25">
        <v>5</v>
      </c>
      <c r="B20" s="31" t="s">
        <v>54</v>
      </c>
      <c r="C20" s="47" t="s">
        <v>55</v>
      </c>
      <c r="D20" s="48" t="s">
        <v>56</v>
      </c>
      <c r="E20" s="49">
        <v>4</v>
      </c>
      <c r="F20" s="25">
        <f t="shared" si="3"/>
        <v>50</v>
      </c>
      <c r="G20" s="48">
        <v>18</v>
      </c>
      <c r="H20" s="48">
        <v>32</v>
      </c>
      <c r="I20" s="48">
        <v>0</v>
      </c>
      <c r="J20" s="46">
        <f t="shared" si="4"/>
        <v>2</v>
      </c>
      <c r="K20" s="46">
        <f t="shared" si="5"/>
        <v>0</v>
      </c>
      <c r="L20" s="46">
        <f t="shared" ref="L20:L31" si="7">IF(E20-J20-K20&lt;0,0,E20-J20-K20)</f>
        <v>2</v>
      </c>
      <c r="M20" s="46">
        <f t="shared" si="6"/>
        <v>2.6</v>
      </c>
      <c r="N20" s="46"/>
      <c r="O20" s="46">
        <f t="shared" si="2"/>
        <v>0.7</v>
      </c>
      <c r="P20" s="46">
        <v>4</v>
      </c>
      <c r="Q20" s="46">
        <v>0</v>
      </c>
      <c r="R20" s="46">
        <v>0</v>
      </c>
      <c r="S20" s="46">
        <v>4</v>
      </c>
      <c r="T20" s="46">
        <v>0</v>
      </c>
      <c r="U20" s="46">
        <v>0</v>
      </c>
    </row>
    <row r="21" spans="1:25" x14ac:dyDescent="0.35">
      <c r="A21" s="25">
        <v>6</v>
      </c>
      <c r="B21" s="31" t="s">
        <v>57</v>
      </c>
      <c r="C21" s="47" t="s">
        <v>58</v>
      </c>
      <c r="D21" s="48" t="s">
        <v>56</v>
      </c>
      <c r="E21" s="49">
        <v>4</v>
      </c>
      <c r="F21" s="25">
        <f t="shared" si="3"/>
        <v>50</v>
      </c>
      <c r="G21" s="48">
        <v>18</v>
      </c>
      <c r="H21" s="48">
        <v>32</v>
      </c>
      <c r="I21" s="48">
        <v>0</v>
      </c>
      <c r="J21" s="46">
        <f t="shared" si="4"/>
        <v>2</v>
      </c>
      <c r="K21" s="46">
        <f t="shared" si="5"/>
        <v>0</v>
      </c>
      <c r="L21" s="46">
        <f t="shared" si="7"/>
        <v>2</v>
      </c>
      <c r="M21" s="46">
        <f t="shared" si="6"/>
        <v>2.6</v>
      </c>
      <c r="N21" s="46"/>
      <c r="O21" s="46">
        <f t="shared" si="2"/>
        <v>0.7</v>
      </c>
      <c r="P21" s="46">
        <v>4</v>
      </c>
      <c r="Q21" s="46">
        <v>0</v>
      </c>
      <c r="R21" s="46">
        <v>4</v>
      </c>
      <c r="S21" s="46">
        <v>0</v>
      </c>
      <c r="T21" s="46">
        <v>0</v>
      </c>
      <c r="U21" s="46">
        <v>0</v>
      </c>
    </row>
    <row r="22" spans="1:25" x14ac:dyDescent="0.35">
      <c r="A22" s="25">
        <v>7</v>
      </c>
      <c r="B22" s="31" t="s">
        <v>59</v>
      </c>
      <c r="C22" s="47" t="s">
        <v>60</v>
      </c>
      <c r="D22" s="48" t="s">
        <v>49</v>
      </c>
      <c r="E22" s="49">
        <v>3</v>
      </c>
      <c r="F22" s="25">
        <f t="shared" si="3"/>
        <v>44</v>
      </c>
      <c r="G22" s="48">
        <v>16</v>
      </c>
      <c r="H22" s="48">
        <v>28</v>
      </c>
      <c r="I22" s="48">
        <v>0</v>
      </c>
      <c r="J22" s="46">
        <f t="shared" si="4"/>
        <v>1.8</v>
      </c>
      <c r="K22" s="46">
        <f t="shared" si="5"/>
        <v>0</v>
      </c>
      <c r="L22" s="46">
        <f t="shared" si="7"/>
        <v>1.2</v>
      </c>
      <c r="M22" s="46">
        <f t="shared" si="6"/>
        <v>1.9000000000000001</v>
      </c>
      <c r="N22" s="46"/>
      <c r="O22" s="46">
        <f t="shared" si="2"/>
        <v>0.6</v>
      </c>
      <c r="P22" s="46">
        <v>3</v>
      </c>
      <c r="Q22" s="46">
        <v>0</v>
      </c>
      <c r="R22" s="50">
        <v>2</v>
      </c>
      <c r="S22" s="50">
        <v>0</v>
      </c>
      <c r="T22" s="50">
        <v>1</v>
      </c>
      <c r="U22" s="50">
        <v>0</v>
      </c>
    </row>
    <row r="23" spans="1:25" x14ac:dyDescent="0.35">
      <c r="A23" s="37">
        <v>8</v>
      </c>
      <c r="B23" s="38" t="s">
        <v>277</v>
      </c>
      <c r="C23" s="51" t="s">
        <v>276</v>
      </c>
      <c r="D23" s="52" t="s">
        <v>47</v>
      </c>
      <c r="E23" s="49">
        <v>2</v>
      </c>
      <c r="F23" s="37">
        <v>16</v>
      </c>
      <c r="G23" s="52">
        <v>0</v>
      </c>
      <c r="H23" s="52">
        <v>16</v>
      </c>
      <c r="I23" s="52">
        <v>0</v>
      </c>
      <c r="J23" s="50">
        <f t="shared" ref="J23" si="8">ROUND((G23+H23)/25,1)</f>
        <v>0.6</v>
      </c>
      <c r="K23" s="50">
        <f t="shared" ref="K23" si="9">ROUND(I23/25,1)</f>
        <v>0</v>
      </c>
      <c r="L23" s="50">
        <f t="shared" ref="L23" si="10">IF(E23-J23-K23&lt;0,0,E23-J23-K23)</f>
        <v>1.4</v>
      </c>
      <c r="M23" s="50">
        <f t="shared" ref="M23" si="11">IF(ROUND((H23+I23)/25,1)+ROUND((H23+I23)/F23*L23,1)&gt;E23,E23,ROUND((H23+I23)/25,1)+ROUND((H23+I23)/F23*L23,1))</f>
        <v>2</v>
      </c>
      <c r="N23" s="50"/>
      <c r="O23" s="50">
        <f t="shared" ref="O23" si="12">ROUND(((G23+I23)/25),1)</f>
        <v>0</v>
      </c>
      <c r="P23" s="50">
        <v>2</v>
      </c>
      <c r="Q23" s="50">
        <v>0</v>
      </c>
      <c r="R23" s="50">
        <v>2</v>
      </c>
      <c r="S23" s="50">
        <v>0</v>
      </c>
      <c r="T23" s="50">
        <v>0</v>
      </c>
      <c r="U23" s="50">
        <v>0</v>
      </c>
    </row>
    <row r="24" spans="1:25" x14ac:dyDescent="0.35">
      <c r="A24" s="37">
        <v>9</v>
      </c>
      <c r="B24" s="38" t="s">
        <v>61</v>
      </c>
      <c r="C24" s="51" t="s">
        <v>62</v>
      </c>
      <c r="D24" s="52" t="s">
        <v>49</v>
      </c>
      <c r="E24" s="49">
        <v>3</v>
      </c>
      <c r="F24" s="37">
        <f t="shared" si="3"/>
        <v>44</v>
      </c>
      <c r="G24" s="52">
        <v>16</v>
      </c>
      <c r="H24" s="52">
        <v>28</v>
      </c>
      <c r="I24" s="52">
        <v>0</v>
      </c>
      <c r="J24" s="50">
        <f t="shared" si="4"/>
        <v>1.8</v>
      </c>
      <c r="K24" s="50">
        <f t="shared" si="5"/>
        <v>0</v>
      </c>
      <c r="L24" s="50">
        <f t="shared" si="7"/>
        <v>1.2</v>
      </c>
      <c r="M24" s="50">
        <f t="shared" si="6"/>
        <v>1.9000000000000001</v>
      </c>
      <c r="N24" s="50"/>
      <c r="O24" s="50">
        <f t="shared" si="2"/>
        <v>0.6</v>
      </c>
      <c r="P24" s="50">
        <v>3</v>
      </c>
      <c r="Q24" s="50">
        <v>0</v>
      </c>
      <c r="R24" s="50">
        <v>3</v>
      </c>
      <c r="S24" s="50">
        <v>0</v>
      </c>
      <c r="T24" s="50">
        <v>0</v>
      </c>
      <c r="U24" s="50">
        <v>0</v>
      </c>
      <c r="V24" s="21"/>
      <c r="W24" s="22"/>
      <c r="X24" s="22"/>
      <c r="Y24" s="22"/>
    </row>
    <row r="25" spans="1:25" x14ac:dyDescent="0.35">
      <c r="A25" s="37">
        <v>10</v>
      </c>
      <c r="B25" s="38" t="s">
        <v>63</v>
      </c>
      <c r="C25" s="51" t="s">
        <v>64</v>
      </c>
      <c r="D25" s="52" t="s">
        <v>56</v>
      </c>
      <c r="E25" s="49">
        <v>4</v>
      </c>
      <c r="F25" s="37">
        <f t="shared" si="3"/>
        <v>50</v>
      </c>
      <c r="G25" s="52">
        <v>18</v>
      </c>
      <c r="H25" s="52">
        <v>32</v>
      </c>
      <c r="I25" s="52">
        <v>0</v>
      </c>
      <c r="J25" s="50">
        <f>ROUND((G25+H25)/25,1)</f>
        <v>2</v>
      </c>
      <c r="K25" s="50">
        <f t="shared" si="5"/>
        <v>0</v>
      </c>
      <c r="L25" s="50">
        <f t="shared" si="7"/>
        <v>2</v>
      </c>
      <c r="M25" s="50">
        <f t="shared" si="6"/>
        <v>2.6</v>
      </c>
      <c r="N25" s="50"/>
      <c r="O25" s="50">
        <f t="shared" si="2"/>
        <v>0.7</v>
      </c>
      <c r="P25" s="50">
        <v>4</v>
      </c>
      <c r="Q25" s="50">
        <v>0</v>
      </c>
      <c r="R25" s="50">
        <v>0</v>
      </c>
      <c r="S25" s="50">
        <v>4</v>
      </c>
      <c r="T25" s="50">
        <v>0</v>
      </c>
      <c r="U25" s="50">
        <v>0</v>
      </c>
    </row>
    <row r="26" spans="1:25" x14ac:dyDescent="0.35">
      <c r="A26" s="37">
        <v>11</v>
      </c>
      <c r="B26" s="38" t="s">
        <v>65</v>
      </c>
      <c r="C26" s="51" t="s">
        <v>66</v>
      </c>
      <c r="D26" s="52" t="s">
        <v>49</v>
      </c>
      <c r="E26" s="53">
        <v>3</v>
      </c>
      <c r="F26" s="37">
        <f t="shared" si="3"/>
        <v>44</v>
      </c>
      <c r="G26" s="52">
        <v>16</v>
      </c>
      <c r="H26" s="52">
        <v>28</v>
      </c>
      <c r="I26" s="52">
        <v>0</v>
      </c>
      <c r="J26" s="50">
        <f t="shared" si="4"/>
        <v>1.8</v>
      </c>
      <c r="K26" s="50">
        <f t="shared" si="5"/>
        <v>0</v>
      </c>
      <c r="L26" s="50">
        <f t="shared" si="7"/>
        <v>1.2</v>
      </c>
      <c r="M26" s="50">
        <f t="shared" si="6"/>
        <v>1.9000000000000001</v>
      </c>
      <c r="N26" s="50"/>
      <c r="O26" s="50">
        <f t="shared" si="2"/>
        <v>0.6</v>
      </c>
      <c r="P26" s="50">
        <v>3</v>
      </c>
      <c r="Q26" s="50">
        <v>0</v>
      </c>
      <c r="R26" s="50">
        <v>0</v>
      </c>
      <c r="S26" s="50">
        <v>3</v>
      </c>
      <c r="T26" s="50">
        <v>0</v>
      </c>
      <c r="U26" s="50">
        <v>0</v>
      </c>
    </row>
    <row r="27" spans="1:25" x14ac:dyDescent="0.35">
      <c r="A27" s="37">
        <v>12</v>
      </c>
      <c r="B27" s="38" t="s">
        <v>278</v>
      </c>
      <c r="C27" s="51" t="s">
        <v>279</v>
      </c>
      <c r="D27" s="52" t="s">
        <v>47</v>
      </c>
      <c r="E27" s="49">
        <v>2</v>
      </c>
      <c r="F27" s="37">
        <v>16</v>
      </c>
      <c r="G27" s="52">
        <v>0</v>
      </c>
      <c r="H27" s="52">
        <v>16</v>
      </c>
      <c r="I27" s="52">
        <v>0</v>
      </c>
      <c r="J27" s="50">
        <f t="shared" si="4"/>
        <v>0.6</v>
      </c>
      <c r="K27" s="50">
        <f t="shared" si="5"/>
        <v>0</v>
      </c>
      <c r="L27" s="50">
        <f t="shared" si="7"/>
        <v>1.4</v>
      </c>
      <c r="M27" s="50">
        <f t="shared" si="6"/>
        <v>2</v>
      </c>
      <c r="N27" s="50"/>
      <c r="O27" s="50">
        <f t="shared" si="2"/>
        <v>0</v>
      </c>
      <c r="P27" s="50">
        <v>2</v>
      </c>
      <c r="Q27" s="50">
        <v>0</v>
      </c>
      <c r="R27" s="50">
        <v>1</v>
      </c>
      <c r="S27" s="50">
        <v>0</v>
      </c>
      <c r="T27" s="50">
        <v>1</v>
      </c>
      <c r="U27" s="50">
        <v>0</v>
      </c>
    </row>
    <row r="28" spans="1:25" x14ac:dyDescent="0.35">
      <c r="A28" s="37">
        <v>13</v>
      </c>
      <c r="B28" s="38" t="s">
        <v>67</v>
      </c>
      <c r="C28" s="51" t="s">
        <v>68</v>
      </c>
      <c r="D28" s="52" t="s">
        <v>49</v>
      </c>
      <c r="E28" s="49">
        <v>3</v>
      </c>
      <c r="F28" s="37">
        <f t="shared" si="3"/>
        <v>44</v>
      </c>
      <c r="G28" s="52">
        <v>16</v>
      </c>
      <c r="H28" s="52">
        <v>28</v>
      </c>
      <c r="I28" s="52">
        <v>0</v>
      </c>
      <c r="J28" s="50">
        <f t="shared" si="4"/>
        <v>1.8</v>
      </c>
      <c r="K28" s="50">
        <f t="shared" si="5"/>
        <v>0</v>
      </c>
      <c r="L28" s="50">
        <f t="shared" si="7"/>
        <v>1.2</v>
      </c>
      <c r="M28" s="50">
        <f t="shared" si="6"/>
        <v>1.9000000000000001</v>
      </c>
      <c r="N28" s="50"/>
      <c r="O28" s="50">
        <f t="shared" si="2"/>
        <v>0.6</v>
      </c>
      <c r="P28" s="50">
        <v>3</v>
      </c>
      <c r="Q28" s="50">
        <v>0</v>
      </c>
      <c r="R28" s="50">
        <v>0</v>
      </c>
      <c r="S28" s="50">
        <v>3</v>
      </c>
      <c r="T28" s="50">
        <v>0</v>
      </c>
      <c r="U28" s="50">
        <v>0</v>
      </c>
    </row>
    <row r="29" spans="1:25" x14ac:dyDescent="0.35">
      <c r="A29" s="37">
        <v>14</v>
      </c>
      <c r="B29" s="38" t="s">
        <v>280</v>
      </c>
      <c r="C29" s="51" t="s">
        <v>281</v>
      </c>
      <c r="D29" s="52" t="s">
        <v>47</v>
      </c>
      <c r="E29" s="49">
        <v>2</v>
      </c>
      <c r="F29" s="37">
        <v>16</v>
      </c>
      <c r="G29" s="52">
        <v>0</v>
      </c>
      <c r="H29" s="52">
        <v>16</v>
      </c>
      <c r="I29" s="52">
        <v>0</v>
      </c>
      <c r="J29" s="50">
        <f t="shared" ref="J29" si="13">ROUND((G29+H29)/25,1)</f>
        <v>0.6</v>
      </c>
      <c r="K29" s="50">
        <f t="shared" ref="K29" si="14">ROUND(I29/25,1)</f>
        <v>0</v>
      </c>
      <c r="L29" s="50">
        <f t="shared" ref="L29" si="15">IF(E29-J29-K29&lt;0,0,E29-J29-K29)</f>
        <v>1.4</v>
      </c>
      <c r="M29" s="50">
        <f t="shared" ref="M29" si="16">IF(ROUND((H29+I29)/25,1)+ROUND((H29+I29)/F29*L29,1)&gt;E29,E29,ROUND((H29+I29)/25,1)+ROUND((H29+I29)/F29*L29,1))</f>
        <v>2</v>
      </c>
      <c r="N29" s="50"/>
      <c r="O29" s="50">
        <f t="shared" ref="O29" si="17">ROUND(((G29+I29)/25),1)</f>
        <v>0</v>
      </c>
      <c r="P29" s="50">
        <v>2</v>
      </c>
      <c r="Q29" s="50">
        <v>0</v>
      </c>
      <c r="R29" s="50">
        <v>1</v>
      </c>
      <c r="S29" s="50">
        <v>0</v>
      </c>
      <c r="T29" s="50">
        <v>1</v>
      </c>
      <c r="U29" s="50">
        <v>0</v>
      </c>
    </row>
    <row r="30" spans="1:25" x14ac:dyDescent="0.35">
      <c r="A30" s="25">
        <v>15</v>
      </c>
      <c r="B30" s="31" t="s">
        <v>69</v>
      </c>
      <c r="C30" s="47" t="s">
        <v>70</v>
      </c>
      <c r="D30" s="48" t="s">
        <v>49</v>
      </c>
      <c r="E30" s="49">
        <v>3</v>
      </c>
      <c r="F30" s="25">
        <f t="shared" si="3"/>
        <v>44</v>
      </c>
      <c r="G30" s="48">
        <v>16</v>
      </c>
      <c r="H30" s="48">
        <v>28</v>
      </c>
      <c r="I30" s="48">
        <v>0</v>
      </c>
      <c r="J30" s="46">
        <f t="shared" si="4"/>
        <v>1.8</v>
      </c>
      <c r="K30" s="46">
        <f t="shared" si="5"/>
        <v>0</v>
      </c>
      <c r="L30" s="46">
        <f t="shared" si="7"/>
        <v>1.2</v>
      </c>
      <c r="M30" s="46">
        <f t="shared" si="6"/>
        <v>1.9000000000000001</v>
      </c>
      <c r="N30" s="46"/>
      <c r="O30" s="46">
        <f t="shared" si="2"/>
        <v>0.6</v>
      </c>
      <c r="P30" s="46">
        <v>3</v>
      </c>
      <c r="Q30" s="46">
        <v>0</v>
      </c>
      <c r="R30" s="46">
        <v>0</v>
      </c>
      <c r="S30" s="46">
        <v>3</v>
      </c>
      <c r="T30" s="46">
        <v>0</v>
      </c>
      <c r="U30" s="46">
        <v>0</v>
      </c>
    </row>
    <row r="31" spans="1:25" x14ac:dyDescent="0.35">
      <c r="A31" s="25">
        <v>16</v>
      </c>
      <c r="B31" s="31" t="s">
        <v>71</v>
      </c>
      <c r="C31" s="47" t="s">
        <v>72</v>
      </c>
      <c r="D31" s="48" t="s">
        <v>56</v>
      </c>
      <c r="E31" s="49">
        <v>3</v>
      </c>
      <c r="F31" s="25">
        <f t="shared" si="3"/>
        <v>44</v>
      </c>
      <c r="G31" s="48">
        <v>16</v>
      </c>
      <c r="H31" s="48">
        <v>28</v>
      </c>
      <c r="I31" s="48">
        <v>0</v>
      </c>
      <c r="J31" s="46">
        <f t="shared" si="4"/>
        <v>1.8</v>
      </c>
      <c r="K31" s="46">
        <f t="shared" si="5"/>
        <v>0</v>
      </c>
      <c r="L31" s="46">
        <f t="shared" si="7"/>
        <v>1.2</v>
      </c>
      <c r="M31" s="46">
        <f t="shared" si="6"/>
        <v>1.9000000000000001</v>
      </c>
      <c r="N31" s="46"/>
      <c r="O31" s="46">
        <f t="shared" si="2"/>
        <v>0.6</v>
      </c>
      <c r="P31" s="46">
        <v>3</v>
      </c>
      <c r="Q31" s="46">
        <v>0</v>
      </c>
      <c r="R31" s="46">
        <v>0</v>
      </c>
      <c r="S31" s="46">
        <v>3</v>
      </c>
      <c r="T31" s="46">
        <v>0</v>
      </c>
      <c r="U31" s="46">
        <v>0</v>
      </c>
    </row>
    <row r="32" spans="1:25" x14ac:dyDescent="0.35">
      <c r="A32" s="89" t="s">
        <v>73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spans="1:221" x14ac:dyDescent="0.35">
      <c r="A33" s="37">
        <v>1</v>
      </c>
      <c r="B33" s="54" t="s">
        <v>74</v>
      </c>
      <c r="C33" s="55" t="s">
        <v>75</v>
      </c>
      <c r="D33" s="56" t="s">
        <v>49</v>
      </c>
      <c r="E33" s="57">
        <v>2</v>
      </c>
      <c r="F33" s="48">
        <v>26</v>
      </c>
      <c r="G33" s="48">
        <v>0</v>
      </c>
      <c r="H33" s="48">
        <v>26</v>
      </c>
      <c r="I33" s="45">
        <v>0</v>
      </c>
      <c r="J33" s="46">
        <f t="shared" ref="J33:J96" si="18">ROUND((G33+H33)/25,1)</f>
        <v>1</v>
      </c>
      <c r="K33" s="46">
        <f>ROUND(I33/25,1)</f>
        <v>0</v>
      </c>
      <c r="L33" s="46">
        <f t="shared" ref="L33:L96" si="19">IF(E33-J33-K33&lt;0,0,E33-J33-K33)</f>
        <v>1</v>
      </c>
      <c r="M33" s="46">
        <f>IF(ROUND((H33+I33)/25,1)+ROUND((H33+I33)/F33*L33,1)&gt;E33,E33,ROUND((H33+I33)/25,1)+ROUND((H33+I33)/F33*L33,1))</f>
        <v>2</v>
      </c>
      <c r="N33" s="46"/>
      <c r="O33" s="46">
        <f t="shared" ref="O33:O96" si="20">ROUND(((G33+I33)/25),1)</f>
        <v>0</v>
      </c>
      <c r="P33" s="46">
        <v>2</v>
      </c>
      <c r="Q33" s="46">
        <v>0</v>
      </c>
      <c r="R33" s="46">
        <v>1</v>
      </c>
      <c r="S33" s="46">
        <v>0</v>
      </c>
      <c r="T33" s="46">
        <v>1</v>
      </c>
      <c r="U33" s="46">
        <v>0</v>
      </c>
    </row>
    <row r="34" spans="1:221" x14ac:dyDescent="0.35">
      <c r="A34" s="37">
        <v>2</v>
      </c>
      <c r="B34" s="38" t="s">
        <v>76</v>
      </c>
      <c r="C34" s="39" t="s">
        <v>77</v>
      </c>
      <c r="D34" s="40" t="s">
        <v>49</v>
      </c>
      <c r="E34" s="41">
        <v>3</v>
      </c>
      <c r="F34" s="48">
        <f t="shared" ref="F34:F50" si="21">SUM(G34:I34)</f>
        <v>44</v>
      </c>
      <c r="G34" s="48">
        <v>16</v>
      </c>
      <c r="H34" s="48">
        <v>28</v>
      </c>
      <c r="I34" s="45">
        <v>0</v>
      </c>
      <c r="J34" s="46">
        <f t="shared" si="18"/>
        <v>1.8</v>
      </c>
      <c r="K34" s="46">
        <f t="shared" ref="K34:K97" si="22">ROUND(I34/25,1)</f>
        <v>0</v>
      </c>
      <c r="L34" s="46">
        <f t="shared" si="19"/>
        <v>1.2</v>
      </c>
      <c r="M34" s="46">
        <f t="shared" ref="M34:M97" si="23">IF(ROUND((H34+I34)/25,1)+ROUND((H34+I34)/F34*L34,1)&gt;E34,E34,ROUND((H34+I34)/25,1)+ROUND((H34+I34)/F34*L34,1))</f>
        <v>1.9000000000000001</v>
      </c>
      <c r="N34" s="46"/>
      <c r="O34" s="46">
        <f t="shared" si="20"/>
        <v>0.6</v>
      </c>
      <c r="P34" s="46">
        <v>0</v>
      </c>
      <c r="Q34" s="46">
        <v>3</v>
      </c>
      <c r="R34" s="46">
        <v>0</v>
      </c>
      <c r="S34" s="46">
        <v>0</v>
      </c>
      <c r="T34" s="46">
        <v>3</v>
      </c>
      <c r="U34" s="46">
        <v>0</v>
      </c>
    </row>
    <row r="35" spans="1:221" x14ac:dyDescent="0.35">
      <c r="A35" s="37">
        <v>3</v>
      </c>
      <c r="B35" s="38" t="s">
        <v>78</v>
      </c>
      <c r="C35" s="58" t="s">
        <v>79</v>
      </c>
      <c r="D35" s="59" t="s">
        <v>49</v>
      </c>
      <c r="E35" s="41">
        <v>4</v>
      </c>
      <c r="F35" s="48">
        <f t="shared" si="21"/>
        <v>58</v>
      </c>
      <c r="G35" s="48">
        <v>0</v>
      </c>
      <c r="H35" s="48">
        <v>18</v>
      </c>
      <c r="I35" s="45">
        <v>40</v>
      </c>
      <c r="J35" s="46">
        <f t="shared" si="18"/>
        <v>0.7</v>
      </c>
      <c r="K35" s="46">
        <f t="shared" si="22"/>
        <v>1.6</v>
      </c>
      <c r="L35" s="46">
        <f t="shared" si="19"/>
        <v>1.6999999999999997</v>
      </c>
      <c r="M35" s="46">
        <f t="shared" si="23"/>
        <v>4</v>
      </c>
      <c r="N35" s="46"/>
      <c r="O35" s="46">
        <f t="shared" si="20"/>
        <v>1.6</v>
      </c>
      <c r="P35" s="46">
        <v>4</v>
      </c>
      <c r="Q35" s="46">
        <v>0</v>
      </c>
      <c r="R35" s="46">
        <v>2</v>
      </c>
      <c r="S35" s="46">
        <v>0</v>
      </c>
      <c r="T35" s="46">
        <v>0</v>
      </c>
      <c r="U35" s="46">
        <v>2</v>
      </c>
    </row>
    <row r="36" spans="1:221" s="36" customFormat="1" x14ac:dyDescent="0.35">
      <c r="A36" s="37">
        <v>4</v>
      </c>
      <c r="B36" s="38" t="s">
        <v>89</v>
      </c>
      <c r="C36" s="39" t="s">
        <v>90</v>
      </c>
      <c r="D36" s="40" t="s">
        <v>49</v>
      </c>
      <c r="E36" s="41">
        <v>2</v>
      </c>
      <c r="F36" s="52">
        <v>26</v>
      </c>
      <c r="G36" s="52">
        <v>0</v>
      </c>
      <c r="H36" s="52">
        <v>26</v>
      </c>
      <c r="I36" s="60">
        <v>0</v>
      </c>
      <c r="J36" s="50">
        <f>ROUND((G36+H36)/25,1)</f>
        <v>1</v>
      </c>
      <c r="K36" s="50">
        <f>ROUND(I36/25,1)</f>
        <v>0</v>
      </c>
      <c r="L36" s="50">
        <f>IF(E36-J36-K36&lt;0,0,E36-J36-K36)</f>
        <v>1</v>
      </c>
      <c r="M36" s="50">
        <f>IF(ROUND((H36+I36)/25,1)+ROUND((H36+I36)/F36*L36,1)&gt;E36,E36,ROUND((H36+I36)/25,1)+ROUND((H36+I36)/F36*L36,1))</f>
        <v>2</v>
      </c>
      <c r="N36" s="50"/>
      <c r="O36" s="50">
        <f>ROUND(((G36+I36)/25),1)</f>
        <v>0</v>
      </c>
      <c r="P36" s="50">
        <v>2</v>
      </c>
      <c r="Q36" s="50">
        <v>0</v>
      </c>
      <c r="R36" s="50">
        <v>1</v>
      </c>
      <c r="S36" s="50">
        <v>0</v>
      </c>
      <c r="T36" s="50">
        <v>0</v>
      </c>
      <c r="U36" s="50">
        <v>1</v>
      </c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</row>
    <row r="37" spans="1:221" x14ac:dyDescent="0.35">
      <c r="A37" s="37">
        <v>5</v>
      </c>
      <c r="B37" s="38" t="s">
        <v>80</v>
      </c>
      <c r="C37" s="39" t="s">
        <v>81</v>
      </c>
      <c r="D37" s="40" t="s">
        <v>56</v>
      </c>
      <c r="E37" s="41">
        <v>4</v>
      </c>
      <c r="F37" s="52">
        <v>50</v>
      </c>
      <c r="G37" s="52">
        <v>18</v>
      </c>
      <c r="H37" s="52">
        <v>32</v>
      </c>
      <c r="I37" s="60">
        <v>0</v>
      </c>
      <c r="J37" s="50">
        <f t="shared" si="18"/>
        <v>2</v>
      </c>
      <c r="K37" s="50">
        <f t="shared" si="22"/>
        <v>0</v>
      </c>
      <c r="L37" s="50">
        <f t="shared" si="19"/>
        <v>2</v>
      </c>
      <c r="M37" s="50">
        <f t="shared" si="23"/>
        <v>2.6</v>
      </c>
      <c r="N37" s="50"/>
      <c r="O37" s="50">
        <f t="shared" si="20"/>
        <v>0.7</v>
      </c>
      <c r="P37" s="50">
        <v>4</v>
      </c>
      <c r="Q37" s="50">
        <v>0</v>
      </c>
      <c r="R37" s="50">
        <v>4</v>
      </c>
      <c r="S37" s="50">
        <v>0</v>
      </c>
      <c r="T37" s="50">
        <v>0</v>
      </c>
      <c r="U37" s="50">
        <v>0</v>
      </c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</row>
    <row r="38" spans="1:221" ht="23" customHeight="1" x14ac:dyDescent="0.35">
      <c r="A38" s="37">
        <v>6</v>
      </c>
      <c r="B38" s="38" t="s">
        <v>83</v>
      </c>
      <c r="C38" s="61" t="s">
        <v>84</v>
      </c>
      <c r="D38" s="40" t="s">
        <v>56</v>
      </c>
      <c r="E38" s="62">
        <v>7</v>
      </c>
      <c r="F38" s="52">
        <f t="shared" si="21"/>
        <v>94</v>
      </c>
      <c r="G38" s="60">
        <v>34</v>
      </c>
      <c r="H38" s="60">
        <v>46</v>
      </c>
      <c r="I38" s="60">
        <v>14</v>
      </c>
      <c r="J38" s="50">
        <f t="shared" si="18"/>
        <v>3.2</v>
      </c>
      <c r="K38" s="50">
        <f t="shared" si="22"/>
        <v>0.6</v>
      </c>
      <c r="L38" s="50">
        <f t="shared" si="19"/>
        <v>3.1999999999999997</v>
      </c>
      <c r="M38" s="50">
        <f t="shared" si="23"/>
        <v>4.4000000000000004</v>
      </c>
      <c r="N38" s="50"/>
      <c r="O38" s="50">
        <f t="shared" si="20"/>
        <v>1.9</v>
      </c>
      <c r="P38" s="50">
        <v>7</v>
      </c>
      <c r="Q38" s="50">
        <v>0</v>
      </c>
      <c r="R38" s="50">
        <v>5</v>
      </c>
      <c r="S38" s="50">
        <v>1</v>
      </c>
      <c r="T38" s="50">
        <v>0</v>
      </c>
      <c r="U38" s="50">
        <v>1</v>
      </c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</row>
    <row r="39" spans="1:221" x14ac:dyDescent="0.35">
      <c r="A39" s="37">
        <v>7</v>
      </c>
      <c r="B39" s="38" t="s">
        <v>85</v>
      </c>
      <c r="C39" s="39" t="s">
        <v>86</v>
      </c>
      <c r="D39" s="40" t="s">
        <v>49</v>
      </c>
      <c r="E39" s="62">
        <v>2</v>
      </c>
      <c r="F39" s="52">
        <v>26</v>
      </c>
      <c r="G39" s="60">
        <v>0</v>
      </c>
      <c r="H39" s="60">
        <v>26</v>
      </c>
      <c r="I39" s="60">
        <v>0</v>
      </c>
      <c r="J39" s="50">
        <f t="shared" si="18"/>
        <v>1</v>
      </c>
      <c r="K39" s="50">
        <f t="shared" si="22"/>
        <v>0</v>
      </c>
      <c r="L39" s="50">
        <f t="shared" si="19"/>
        <v>1</v>
      </c>
      <c r="M39" s="50">
        <f t="shared" si="23"/>
        <v>2</v>
      </c>
      <c r="N39" s="50"/>
      <c r="O39" s="50">
        <f t="shared" si="20"/>
        <v>0</v>
      </c>
      <c r="P39" s="50">
        <v>2</v>
      </c>
      <c r="Q39" s="50">
        <v>0</v>
      </c>
      <c r="R39" s="50">
        <v>2</v>
      </c>
      <c r="S39" s="50">
        <v>0</v>
      </c>
      <c r="T39" s="50">
        <v>0</v>
      </c>
      <c r="U39" s="50">
        <v>0</v>
      </c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</row>
    <row r="40" spans="1:221" x14ac:dyDescent="0.35">
      <c r="A40" s="37">
        <v>8</v>
      </c>
      <c r="B40" s="38" t="s">
        <v>87</v>
      </c>
      <c r="C40" s="39" t="s">
        <v>88</v>
      </c>
      <c r="D40" s="40" t="s">
        <v>56</v>
      </c>
      <c r="E40" s="41">
        <v>4</v>
      </c>
      <c r="F40" s="52">
        <v>50</v>
      </c>
      <c r="G40" s="52">
        <v>18</v>
      </c>
      <c r="H40" s="52">
        <v>32</v>
      </c>
      <c r="I40" s="60">
        <v>0</v>
      </c>
      <c r="J40" s="50">
        <f t="shared" si="18"/>
        <v>2</v>
      </c>
      <c r="K40" s="50">
        <f t="shared" si="22"/>
        <v>0</v>
      </c>
      <c r="L40" s="50">
        <f t="shared" si="19"/>
        <v>2</v>
      </c>
      <c r="M40" s="50">
        <f t="shared" si="23"/>
        <v>2.6</v>
      </c>
      <c r="N40" s="50"/>
      <c r="O40" s="50">
        <f t="shared" si="20"/>
        <v>0.7</v>
      </c>
      <c r="P40" s="50">
        <v>4</v>
      </c>
      <c r="Q40" s="50">
        <v>0</v>
      </c>
      <c r="R40" s="50">
        <v>4</v>
      </c>
      <c r="S40" s="50">
        <v>0</v>
      </c>
      <c r="T40" s="50">
        <v>0</v>
      </c>
      <c r="U40" s="50">
        <v>0</v>
      </c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</row>
    <row r="41" spans="1:221" x14ac:dyDescent="0.35">
      <c r="A41" s="37">
        <v>9</v>
      </c>
      <c r="B41" s="38" t="s">
        <v>91</v>
      </c>
      <c r="C41" s="39" t="s">
        <v>92</v>
      </c>
      <c r="D41" s="40" t="s">
        <v>49</v>
      </c>
      <c r="E41" s="41">
        <v>2</v>
      </c>
      <c r="F41" s="52">
        <v>26</v>
      </c>
      <c r="G41" s="52">
        <v>0</v>
      </c>
      <c r="H41" s="52">
        <v>26</v>
      </c>
      <c r="I41" s="60">
        <v>0</v>
      </c>
      <c r="J41" s="50">
        <f t="shared" si="18"/>
        <v>1</v>
      </c>
      <c r="K41" s="50">
        <f t="shared" si="22"/>
        <v>0</v>
      </c>
      <c r="L41" s="50">
        <f t="shared" si="19"/>
        <v>1</v>
      </c>
      <c r="M41" s="50">
        <f t="shared" si="23"/>
        <v>2</v>
      </c>
      <c r="N41" s="50"/>
      <c r="O41" s="50">
        <f t="shared" si="20"/>
        <v>0</v>
      </c>
      <c r="P41" s="50">
        <v>2</v>
      </c>
      <c r="Q41" s="50">
        <v>0</v>
      </c>
      <c r="R41" s="50">
        <v>2</v>
      </c>
      <c r="S41" s="50">
        <v>0</v>
      </c>
      <c r="T41" s="50">
        <v>0</v>
      </c>
      <c r="U41" s="50">
        <v>0</v>
      </c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</row>
    <row r="42" spans="1:221" s="36" customFormat="1" x14ac:dyDescent="0.35">
      <c r="A42" s="37">
        <v>10</v>
      </c>
      <c r="B42" s="38" t="s">
        <v>284</v>
      </c>
      <c r="C42" s="39" t="s">
        <v>82</v>
      </c>
      <c r="D42" s="40" t="s">
        <v>49</v>
      </c>
      <c r="E42" s="63">
        <v>4</v>
      </c>
      <c r="F42" s="52">
        <v>50</v>
      </c>
      <c r="G42" s="52">
        <v>18</v>
      </c>
      <c r="H42" s="52">
        <v>32</v>
      </c>
      <c r="I42" s="60">
        <v>0</v>
      </c>
      <c r="J42" s="50">
        <f>ROUND((G42+H42)/25,1)</f>
        <v>2</v>
      </c>
      <c r="K42" s="50">
        <f>ROUND(I42/25,1)</f>
        <v>0</v>
      </c>
      <c r="L42" s="50">
        <f>IF(E42-J42-K42&lt;0,0,E42-J42-K42)</f>
        <v>2</v>
      </c>
      <c r="M42" s="50">
        <f>IF(ROUND((H42+I42)/25,1)+ROUND((H42+I42)/F42*L42,1)&gt;E42,E42,ROUND((H42+I42)/25,1)+ROUND((H42+I42)/F42*L42,1))</f>
        <v>2.6</v>
      </c>
      <c r="N42" s="50"/>
      <c r="O42" s="50">
        <f>ROUND(((G42+I42)/25),1)</f>
        <v>0.7</v>
      </c>
      <c r="P42" s="50">
        <v>4</v>
      </c>
      <c r="Q42" s="50">
        <v>0</v>
      </c>
      <c r="R42" s="50">
        <v>2</v>
      </c>
      <c r="S42" s="50">
        <v>1</v>
      </c>
      <c r="T42" s="50">
        <v>0</v>
      </c>
      <c r="U42" s="50">
        <v>1</v>
      </c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</row>
    <row r="43" spans="1:221" x14ac:dyDescent="0.35">
      <c r="A43" s="37">
        <v>11</v>
      </c>
      <c r="B43" s="38" t="s">
        <v>282</v>
      </c>
      <c r="C43" s="39" t="s">
        <v>93</v>
      </c>
      <c r="D43" s="40" t="s">
        <v>49</v>
      </c>
      <c r="E43" s="41">
        <v>2</v>
      </c>
      <c r="F43" s="52">
        <v>26</v>
      </c>
      <c r="G43" s="52">
        <v>0</v>
      </c>
      <c r="H43" s="52">
        <v>26</v>
      </c>
      <c r="I43" s="60">
        <v>0</v>
      </c>
      <c r="J43" s="50">
        <f t="shared" si="18"/>
        <v>1</v>
      </c>
      <c r="K43" s="50">
        <f t="shared" si="22"/>
        <v>0</v>
      </c>
      <c r="L43" s="50">
        <f t="shared" si="19"/>
        <v>1</v>
      </c>
      <c r="M43" s="50">
        <f t="shared" si="23"/>
        <v>2</v>
      </c>
      <c r="N43" s="50"/>
      <c r="O43" s="50">
        <f t="shared" si="20"/>
        <v>0</v>
      </c>
      <c r="P43" s="50">
        <v>2</v>
      </c>
      <c r="Q43" s="50">
        <v>0</v>
      </c>
      <c r="R43" s="50">
        <v>2</v>
      </c>
      <c r="S43" s="50">
        <v>0</v>
      </c>
      <c r="T43" s="50">
        <v>0</v>
      </c>
      <c r="U43" s="50">
        <v>0</v>
      </c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</row>
    <row r="44" spans="1:221" x14ac:dyDescent="0.35">
      <c r="A44" s="37">
        <v>12</v>
      </c>
      <c r="B44" s="38" t="s">
        <v>94</v>
      </c>
      <c r="C44" s="39" t="s">
        <v>95</v>
      </c>
      <c r="D44" s="40" t="s">
        <v>56</v>
      </c>
      <c r="E44" s="41">
        <v>4</v>
      </c>
      <c r="F44" s="52">
        <v>50</v>
      </c>
      <c r="G44" s="52">
        <v>18</v>
      </c>
      <c r="H44" s="52">
        <v>32</v>
      </c>
      <c r="I44" s="60">
        <v>0</v>
      </c>
      <c r="J44" s="50">
        <f t="shared" si="18"/>
        <v>2</v>
      </c>
      <c r="K44" s="50">
        <f t="shared" si="22"/>
        <v>0</v>
      </c>
      <c r="L44" s="50">
        <f t="shared" si="19"/>
        <v>2</v>
      </c>
      <c r="M44" s="50">
        <f t="shared" si="23"/>
        <v>2.6</v>
      </c>
      <c r="N44" s="50"/>
      <c r="O44" s="50">
        <f t="shared" si="20"/>
        <v>0.7</v>
      </c>
      <c r="P44" s="50">
        <v>4</v>
      </c>
      <c r="Q44" s="50">
        <v>0</v>
      </c>
      <c r="R44" s="50">
        <v>3</v>
      </c>
      <c r="S44" s="50">
        <v>1</v>
      </c>
      <c r="T44" s="50">
        <v>0</v>
      </c>
      <c r="U44" s="50">
        <v>0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</row>
    <row r="45" spans="1:221" x14ac:dyDescent="0.35">
      <c r="A45" s="37">
        <v>13</v>
      </c>
      <c r="B45" s="38" t="s">
        <v>96</v>
      </c>
      <c r="C45" s="39" t="s">
        <v>97</v>
      </c>
      <c r="D45" s="40" t="s">
        <v>56</v>
      </c>
      <c r="E45" s="41">
        <v>4</v>
      </c>
      <c r="F45" s="52">
        <f t="shared" si="21"/>
        <v>50</v>
      </c>
      <c r="G45" s="52">
        <v>16</v>
      </c>
      <c r="H45" s="52">
        <v>20</v>
      </c>
      <c r="I45" s="60">
        <v>14</v>
      </c>
      <c r="J45" s="50">
        <f t="shared" si="18"/>
        <v>1.4</v>
      </c>
      <c r="K45" s="50">
        <f t="shared" si="22"/>
        <v>0.6</v>
      </c>
      <c r="L45" s="50">
        <f t="shared" si="19"/>
        <v>2</v>
      </c>
      <c r="M45" s="50">
        <f t="shared" si="23"/>
        <v>2.8</v>
      </c>
      <c r="N45" s="50"/>
      <c r="O45" s="50">
        <f t="shared" si="20"/>
        <v>1.2</v>
      </c>
      <c r="P45" s="50">
        <v>0</v>
      </c>
      <c r="Q45" s="50">
        <v>4</v>
      </c>
      <c r="R45" s="50">
        <v>4</v>
      </c>
      <c r="S45" s="50">
        <v>0</v>
      </c>
      <c r="T45" s="50">
        <v>0</v>
      </c>
      <c r="U45" s="50">
        <v>0</v>
      </c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</row>
    <row r="46" spans="1:221" x14ac:dyDescent="0.35">
      <c r="A46" s="37">
        <v>14</v>
      </c>
      <c r="B46" s="38" t="s">
        <v>99</v>
      </c>
      <c r="C46" s="39" t="s">
        <v>100</v>
      </c>
      <c r="D46" s="40" t="s">
        <v>49</v>
      </c>
      <c r="E46" s="41">
        <v>2</v>
      </c>
      <c r="F46" s="52">
        <v>26</v>
      </c>
      <c r="G46" s="52">
        <v>0</v>
      </c>
      <c r="H46" s="52">
        <v>26</v>
      </c>
      <c r="I46" s="60">
        <v>0</v>
      </c>
      <c r="J46" s="50">
        <f t="shared" si="18"/>
        <v>1</v>
      </c>
      <c r="K46" s="50">
        <f t="shared" si="22"/>
        <v>0</v>
      </c>
      <c r="L46" s="50">
        <f t="shared" si="19"/>
        <v>1</v>
      </c>
      <c r="M46" s="50">
        <f t="shared" si="23"/>
        <v>2</v>
      </c>
      <c r="N46" s="50"/>
      <c r="O46" s="50">
        <f t="shared" si="20"/>
        <v>0</v>
      </c>
      <c r="P46" s="50">
        <v>2</v>
      </c>
      <c r="Q46" s="50">
        <v>0</v>
      </c>
      <c r="R46" s="50">
        <v>0</v>
      </c>
      <c r="S46" s="50">
        <v>0</v>
      </c>
      <c r="T46" s="50">
        <v>2</v>
      </c>
      <c r="U46" s="50">
        <v>0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</row>
    <row r="47" spans="1:221" x14ac:dyDescent="0.35">
      <c r="A47" s="37">
        <v>15</v>
      </c>
      <c r="B47" s="38" t="s">
        <v>102</v>
      </c>
      <c r="C47" s="39" t="s">
        <v>103</v>
      </c>
      <c r="D47" s="40" t="s">
        <v>56</v>
      </c>
      <c r="E47" s="41">
        <v>6</v>
      </c>
      <c r="F47" s="52">
        <f>SUM(G47:I47)</f>
        <v>82</v>
      </c>
      <c r="G47" s="52">
        <v>32</v>
      </c>
      <c r="H47" s="52">
        <v>36</v>
      </c>
      <c r="I47" s="60">
        <v>14</v>
      </c>
      <c r="J47" s="50">
        <f>ROUND((G47+H47)/25,1)</f>
        <v>2.7</v>
      </c>
      <c r="K47" s="50">
        <f>ROUND(I47/25,1)</f>
        <v>0.6</v>
      </c>
      <c r="L47" s="50">
        <f>IF(E47-J47-K47&lt;0,0,E47-J47-K47)</f>
        <v>2.6999999999999997</v>
      </c>
      <c r="M47" s="50">
        <f>IF(ROUND((H47+I47)/25,1)+ROUND((H47+I47)/F47*L47,1)&gt;E47,E47,ROUND((H47+I47)/25,1)+ROUND((H47+I47)/F47*L47,1))</f>
        <v>3.6</v>
      </c>
      <c r="N47" s="50"/>
      <c r="O47" s="50">
        <f>ROUND(((G47+I47)/25),1)</f>
        <v>1.8</v>
      </c>
      <c r="P47" s="50">
        <v>0</v>
      </c>
      <c r="Q47" s="50">
        <v>6</v>
      </c>
      <c r="R47" s="50">
        <v>5</v>
      </c>
      <c r="S47" s="50">
        <v>1</v>
      </c>
      <c r="T47" s="50">
        <v>0</v>
      </c>
      <c r="U47" s="50">
        <v>0</v>
      </c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</row>
    <row r="48" spans="1:221" s="36" customFormat="1" x14ac:dyDescent="0.35">
      <c r="A48" s="37">
        <v>16</v>
      </c>
      <c r="B48" s="38" t="s">
        <v>285</v>
      </c>
      <c r="C48" s="39" t="s">
        <v>98</v>
      </c>
      <c r="D48" s="40" t="s">
        <v>49</v>
      </c>
      <c r="E48" s="41">
        <v>3</v>
      </c>
      <c r="F48" s="52">
        <f>SUM(G48:I48)</f>
        <v>44</v>
      </c>
      <c r="G48" s="52">
        <v>16</v>
      </c>
      <c r="H48" s="52">
        <v>28</v>
      </c>
      <c r="I48" s="60">
        <v>0</v>
      </c>
      <c r="J48" s="50">
        <f>ROUND((G48+H48)/25,1)</f>
        <v>1.8</v>
      </c>
      <c r="K48" s="50">
        <f>ROUND(I48/25,1)</f>
        <v>0</v>
      </c>
      <c r="L48" s="50">
        <f>IF(E48-J48-K48&lt;0,0,E48-J48-K48)</f>
        <v>1.2</v>
      </c>
      <c r="M48" s="50">
        <f>IF(ROUND((H48+I48)/25,1)+ROUND((H48+I48)/F48*L48,1)&gt;E48,E48,ROUND((H48+I48)/25,1)+ROUND((H48+I48)/F48*L48,1))</f>
        <v>1.9000000000000001</v>
      </c>
      <c r="N48" s="50"/>
      <c r="O48" s="50">
        <f>ROUND(((G48+I48)/25),1)</f>
        <v>0.6</v>
      </c>
      <c r="P48" s="50">
        <v>3</v>
      </c>
      <c r="Q48" s="50">
        <v>0</v>
      </c>
      <c r="R48" s="50">
        <v>2</v>
      </c>
      <c r="S48" s="50">
        <v>0</v>
      </c>
      <c r="T48" s="50">
        <v>1</v>
      </c>
      <c r="U48" s="50">
        <v>0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</row>
    <row r="49" spans="1:221" x14ac:dyDescent="0.35">
      <c r="A49" s="37">
        <v>17</v>
      </c>
      <c r="B49" s="54" t="s">
        <v>105</v>
      </c>
      <c r="C49" s="55" t="s">
        <v>106</v>
      </c>
      <c r="D49" s="56" t="s">
        <v>56</v>
      </c>
      <c r="E49" s="57">
        <v>3</v>
      </c>
      <c r="F49" s="52">
        <f t="shared" si="21"/>
        <v>44</v>
      </c>
      <c r="G49" s="52">
        <v>16</v>
      </c>
      <c r="H49" s="52">
        <v>28</v>
      </c>
      <c r="I49" s="60">
        <v>0</v>
      </c>
      <c r="J49" s="50">
        <f t="shared" si="18"/>
        <v>1.8</v>
      </c>
      <c r="K49" s="50">
        <f t="shared" si="22"/>
        <v>0</v>
      </c>
      <c r="L49" s="50">
        <f t="shared" si="19"/>
        <v>1.2</v>
      </c>
      <c r="M49" s="50">
        <f t="shared" si="23"/>
        <v>1.9000000000000001</v>
      </c>
      <c r="N49" s="50"/>
      <c r="O49" s="50">
        <f t="shared" si="20"/>
        <v>0.6</v>
      </c>
      <c r="P49" s="50">
        <v>3</v>
      </c>
      <c r="Q49" s="50">
        <v>0</v>
      </c>
      <c r="R49" s="50">
        <v>3</v>
      </c>
      <c r="S49" s="50">
        <v>0</v>
      </c>
      <c r="T49" s="50">
        <v>0</v>
      </c>
      <c r="U49" s="50">
        <v>0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</row>
    <row r="50" spans="1:221" ht="20" x14ac:dyDescent="0.35">
      <c r="A50" s="37">
        <v>18</v>
      </c>
      <c r="B50" s="38" t="s">
        <v>107</v>
      </c>
      <c r="C50" s="61" t="s">
        <v>108</v>
      </c>
      <c r="D50" s="40" t="s">
        <v>49</v>
      </c>
      <c r="E50" s="41">
        <v>6</v>
      </c>
      <c r="F50" s="52">
        <f t="shared" si="21"/>
        <v>80</v>
      </c>
      <c r="G50" s="52">
        <v>30</v>
      </c>
      <c r="H50" s="52">
        <v>36</v>
      </c>
      <c r="I50" s="60">
        <v>14</v>
      </c>
      <c r="J50" s="50">
        <f t="shared" si="18"/>
        <v>2.6</v>
      </c>
      <c r="K50" s="50">
        <f t="shared" si="22"/>
        <v>0.6</v>
      </c>
      <c r="L50" s="50">
        <f t="shared" si="19"/>
        <v>2.8</v>
      </c>
      <c r="M50" s="50">
        <f t="shared" si="23"/>
        <v>3.8</v>
      </c>
      <c r="N50" s="50"/>
      <c r="O50" s="50">
        <f t="shared" si="20"/>
        <v>1.8</v>
      </c>
      <c r="P50" s="50">
        <v>6</v>
      </c>
      <c r="Q50" s="50">
        <v>0</v>
      </c>
      <c r="R50" s="50">
        <v>3</v>
      </c>
      <c r="S50" s="50">
        <v>3</v>
      </c>
      <c r="T50" s="50">
        <v>0</v>
      </c>
      <c r="U50" s="50">
        <v>0</v>
      </c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</row>
    <row r="51" spans="1:221" x14ac:dyDescent="0.35">
      <c r="A51" s="37">
        <v>19</v>
      </c>
      <c r="B51" s="38" t="s">
        <v>109</v>
      </c>
      <c r="C51" s="39" t="s">
        <v>110</v>
      </c>
      <c r="D51" s="40" t="s">
        <v>49</v>
      </c>
      <c r="E51" s="41">
        <v>2</v>
      </c>
      <c r="F51" s="52">
        <v>26</v>
      </c>
      <c r="G51" s="52">
        <v>0</v>
      </c>
      <c r="H51" s="52">
        <v>26</v>
      </c>
      <c r="I51" s="60">
        <v>0</v>
      </c>
      <c r="J51" s="50">
        <f t="shared" si="18"/>
        <v>1</v>
      </c>
      <c r="K51" s="50">
        <f t="shared" si="22"/>
        <v>0</v>
      </c>
      <c r="L51" s="50">
        <f t="shared" si="19"/>
        <v>1</v>
      </c>
      <c r="M51" s="50">
        <f t="shared" si="23"/>
        <v>2</v>
      </c>
      <c r="N51" s="50"/>
      <c r="O51" s="50">
        <f t="shared" si="20"/>
        <v>0</v>
      </c>
      <c r="P51" s="50">
        <v>2</v>
      </c>
      <c r="Q51" s="50">
        <v>0</v>
      </c>
      <c r="R51" s="50">
        <v>2</v>
      </c>
      <c r="S51" s="50">
        <v>0</v>
      </c>
      <c r="T51" s="50">
        <v>0</v>
      </c>
      <c r="U51" s="50">
        <v>0</v>
      </c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</row>
    <row r="52" spans="1:221" s="36" customFormat="1" x14ac:dyDescent="0.35">
      <c r="A52" s="37">
        <v>20</v>
      </c>
      <c r="B52" s="38" t="s">
        <v>286</v>
      </c>
      <c r="C52" s="39" t="s">
        <v>267</v>
      </c>
      <c r="D52" s="40" t="s">
        <v>47</v>
      </c>
      <c r="E52" s="41">
        <v>3</v>
      </c>
      <c r="F52" s="52">
        <v>40</v>
      </c>
      <c r="G52" s="52">
        <v>0</v>
      </c>
      <c r="H52" s="52">
        <v>40</v>
      </c>
      <c r="I52" s="60">
        <v>0</v>
      </c>
      <c r="J52" s="50">
        <f>ROUND((G52+H52)/25,1)</f>
        <v>1.6</v>
      </c>
      <c r="K52" s="50">
        <f>ROUND(I52/25,1)</f>
        <v>0</v>
      </c>
      <c r="L52" s="50">
        <f>IF(E52-J52-K52&lt;0,0,E52-J52-K52)</f>
        <v>1.4</v>
      </c>
      <c r="M52" s="50">
        <f>IF(ROUND((H52+I52)/25,1)+ROUND((H52+I52)/F52*L52,1)&gt;E52,E52,ROUND((H52+I52)/25,1)+ROUND((H52+I52)/F52*L52,1))</f>
        <v>3</v>
      </c>
      <c r="N52" s="50"/>
      <c r="O52" s="50">
        <f>ROUND(((G52+I52)/25),1)</f>
        <v>0</v>
      </c>
      <c r="P52" s="50">
        <v>3</v>
      </c>
      <c r="Q52" s="50">
        <v>0</v>
      </c>
      <c r="R52" s="50">
        <v>0</v>
      </c>
      <c r="S52" s="50">
        <v>0</v>
      </c>
      <c r="T52" s="50">
        <v>3</v>
      </c>
      <c r="U52" s="50">
        <v>0</v>
      </c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</row>
    <row r="53" spans="1:221" ht="20" x14ac:dyDescent="0.35">
      <c r="A53" s="25">
        <v>21</v>
      </c>
      <c r="B53" s="64" t="s">
        <v>111</v>
      </c>
      <c r="C53" s="65" t="s">
        <v>112</v>
      </c>
      <c r="D53" s="66" t="s">
        <v>49</v>
      </c>
      <c r="E53" s="41">
        <v>3</v>
      </c>
      <c r="F53" s="52">
        <v>40</v>
      </c>
      <c r="G53" s="52">
        <v>16</v>
      </c>
      <c r="H53" s="52">
        <v>28</v>
      </c>
      <c r="I53" s="60">
        <v>0</v>
      </c>
      <c r="J53" s="50">
        <f t="shared" si="18"/>
        <v>1.8</v>
      </c>
      <c r="K53" s="50">
        <f t="shared" si="22"/>
        <v>0</v>
      </c>
      <c r="L53" s="50">
        <f t="shared" si="19"/>
        <v>1.2</v>
      </c>
      <c r="M53" s="50">
        <f t="shared" si="23"/>
        <v>1.9000000000000001</v>
      </c>
      <c r="N53" s="50"/>
      <c r="O53" s="50">
        <f t="shared" si="20"/>
        <v>0.6</v>
      </c>
      <c r="P53" s="50">
        <v>3</v>
      </c>
      <c r="Q53" s="50">
        <v>0</v>
      </c>
      <c r="R53" s="50">
        <v>2</v>
      </c>
      <c r="S53" s="50">
        <v>1</v>
      </c>
      <c r="T53" s="50">
        <v>0</v>
      </c>
      <c r="U53" s="50">
        <v>0</v>
      </c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</row>
    <row r="54" spans="1:221" x14ac:dyDescent="0.35">
      <c r="A54" s="25">
        <v>22</v>
      </c>
      <c r="B54" s="31" t="s">
        <v>113</v>
      </c>
      <c r="C54" s="67" t="s">
        <v>114</v>
      </c>
      <c r="D54" s="66" t="s">
        <v>56</v>
      </c>
      <c r="E54" s="41">
        <v>4</v>
      </c>
      <c r="F54" s="52">
        <f t="shared" ref="F54:F72" si="24">SUM(G54:I54)</f>
        <v>50</v>
      </c>
      <c r="G54" s="52">
        <v>16</v>
      </c>
      <c r="H54" s="52">
        <v>20</v>
      </c>
      <c r="I54" s="60">
        <v>14</v>
      </c>
      <c r="J54" s="50">
        <f t="shared" si="18"/>
        <v>1.4</v>
      </c>
      <c r="K54" s="50">
        <f t="shared" si="22"/>
        <v>0.6</v>
      </c>
      <c r="L54" s="50">
        <f t="shared" si="19"/>
        <v>2</v>
      </c>
      <c r="M54" s="50">
        <f t="shared" si="23"/>
        <v>2.8</v>
      </c>
      <c r="N54" s="50"/>
      <c r="O54" s="50">
        <f t="shared" si="20"/>
        <v>1.2</v>
      </c>
      <c r="P54" s="50">
        <v>4</v>
      </c>
      <c r="Q54" s="50">
        <v>0</v>
      </c>
      <c r="R54" s="50">
        <v>4</v>
      </c>
      <c r="S54" s="50">
        <v>0</v>
      </c>
      <c r="T54" s="50">
        <v>0</v>
      </c>
      <c r="U54" s="50">
        <v>0</v>
      </c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</row>
    <row r="55" spans="1:221" x14ac:dyDescent="0.35">
      <c r="A55" s="25">
        <v>23</v>
      </c>
      <c r="B55" s="31" t="s">
        <v>115</v>
      </c>
      <c r="C55" s="68" t="s">
        <v>116</v>
      </c>
      <c r="D55" s="69" t="s">
        <v>56</v>
      </c>
      <c r="E55" s="41">
        <v>4</v>
      </c>
      <c r="F55" s="52">
        <f t="shared" si="24"/>
        <v>50</v>
      </c>
      <c r="G55" s="52">
        <v>18</v>
      </c>
      <c r="H55" s="52">
        <v>32</v>
      </c>
      <c r="I55" s="60">
        <v>0</v>
      </c>
      <c r="J55" s="50">
        <f t="shared" si="18"/>
        <v>2</v>
      </c>
      <c r="K55" s="50">
        <f t="shared" si="22"/>
        <v>0</v>
      </c>
      <c r="L55" s="50">
        <f t="shared" si="19"/>
        <v>2</v>
      </c>
      <c r="M55" s="50">
        <f t="shared" si="23"/>
        <v>2.6</v>
      </c>
      <c r="N55" s="50"/>
      <c r="O55" s="50">
        <f t="shared" si="20"/>
        <v>0.7</v>
      </c>
      <c r="P55" s="50">
        <v>4</v>
      </c>
      <c r="Q55" s="50">
        <v>0</v>
      </c>
      <c r="R55" s="50">
        <v>4</v>
      </c>
      <c r="S55" s="50">
        <v>0</v>
      </c>
      <c r="T55" s="50">
        <v>0</v>
      </c>
      <c r="U55" s="50">
        <v>0</v>
      </c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</row>
    <row r="56" spans="1:221" x14ac:dyDescent="0.35">
      <c r="A56" s="25">
        <v>24</v>
      </c>
      <c r="B56" s="31" t="s">
        <v>117</v>
      </c>
      <c r="C56" s="67" t="s">
        <v>118</v>
      </c>
      <c r="D56" s="66" t="s">
        <v>49</v>
      </c>
      <c r="E56" s="41">
        <v>2</v>
      </c>
      <c r="F56" s="48">
        <v>26</v>
      </c>
      <c r="G56" s="48">
        <v>0</v>
      </c>
      <c r="H56" s="48">
        <v>26</v>
      </c>
      <c r="I56" s="45">
        <v>0</v>
      </c>
      <c r="J56" s="46">
        <f t="shared" si="18"/>
        <v>1</v>
      </c>
      <c r="K56" s="46">
        <f t="shared" si="22"/>
        <v>0</v>
      </c>
      <c r="L56" s="46">
        <f t="shared" si="19"/>
        <v>1</v>
      </c>
      <c r="M56" s="46">
        <f t="shared" si="23"/>
        <v>2</v>
      </c>
      <c r="N56" s="46"/>
      <c r="O56" s="46">
        <f t="shared" si="20"/>
        <v>0</v>
      </c>
      <c r="P56" s="46">
        <v>2</v>
      </c>
      <c r="Q56" s="46">
        <v>0</v>
      </c>
      <c r="R56" s="46">
        <v>2</v>
      </c>
      <c r="S56" s="46">
        <v>0</v>
      </c>
      <c r="T56" s="46">
        <v>0</v>
      </c>
      <c r="U56" s="46">
        <v>0</v>
      </c>
    </row>
    <row r="57" spans="1:221" x14ac:dyDescent="0.35">
      <c r="A57" s="25">
        <v>25</v>
      </c>
      <c r="B57" s="31" t="s">
        <v>119</v>
      </c>
      <c r="C57" s="67" t="s">
        <v>120</v>
      </c>
      <c r="D57" s="66" t="s">
        <v>49</v>
      </c>
      <c r="E57" s="41">
        <v>2</v>
      </c>
      <c r="F57" s="48">
        <v>26</v>
      </c>
      <c r="G57" s="48">
        <v>0</v>
      </c>
      <c r="H57" s="48">
        <v>26</v>
      </c>
      <c r="I57" s="45">
        <v>0</v>
      </c>
      <c r="J57" s="46">
        <f t="shared" si="18"/>
        <v>1</v>
      </c>
      <c r="K57" s="46">
        <f t="shared" si="22"/>
        <v>0</v>
      </c>
      <c r="L57" s="46">
        <f t="shared" si="19"/>
        <v>1</v>
      </c>
      <c r="M57" s="46">
        <f t="shared" si="23"/>
        <v>2</v>
      </c>
      <c r="N57" s="46"/>
      <c r="O57" s="46">
        <f t="shared" si="20"/>
        <v>0</v>
      </c>
      <c r="P57" s="46">
        <v>2</v>
      </c>
      <c r="Q57" s="46">
        <v>0</v>
      </c>
      <c r="R57" s="46">
        <v>2</v>
      </c>
      <c r="S57" s="46">
        <v>0</v>
      </c>
      <c r="T57" s="46">
        <v>0</v>
      </c>
      <c r="U57" s="46">
        <v>0</v>
      </c>
    </row>
    <row r="58" spans="1:221" x14ac:dyDescent="0.35">
      <c r="A58" s="25">
        <v>26</v>
      </c>
      <c r="B58" s="31" t="s">
        <v>121</v>
      </c>
      <c r="C58" s="67" t="s">
        <v>122</v>
      </c>
      <c r="D58" s="66" t="s">
        <v>49</v>
      </c>
      <c r="E58" s="41">
        <v>2</v>
      </c>
      <c r="F58" s="48">
        <v>26</v>
      </c>
      <c r="G58" s="48">
        <v>0</v>
      </c>
      <c r="H58" s="48">
        <v>26</v>
      </c>
      <c r="I58" s="45">
        <v>0</v>
      </c>
      <c r="J58" s="46">
        <f t="shared" si="18"/>
        <v>1</v>
      </c>
      <c r="K58" s="46">
        <f t="shared" si="22"/>
        <v>0</v>
      </c>
      <c r="L58" s="46">
        <f t="shared" si="19"/>
        <v>1</v>
      </c>
      <c r="M58" s="46">
        <f t="shared" si="23"/>
        <v>2</v>
      </c>
      <c r="N58" s="46"/>
      <c r="O58" s="46">
        <f t="shared" si="20"/>
        <v>0</v>
      </c>
      <c r="P58" s="46">
        <v>2</v>
      </c>
      <c r="Q58" s="46">
        <v>0</v>
      </c>
      <c r="R58" s="46">
        <v>2</v>
      </c>
      <c r="S58" s="46">
        <v>0</v>
      </c>
      <c r="T58" s="46">
        <v>0</v>
      </c>
      <c r="U58" s="46">
        <v>0</v>
      </c>
    </row>
    <row r="59" spans="1:221" s="42" customFormat="1" x14ac:dyDescent="0.35">
      <c r="A59" s="37">
        <v>27</v>
      </c>
      <c r="B59" s="38" t="s">
        <v>287</v>
      </c>
      <c r="C59" s="58" t="s">
        <v>101</v>
      </c>
      <c r="D59" s="59" t="s">
        <v>49</v>
      </c>
      <c r="E59" s="41">
        <v>2</v>
      </c>
      <c r="F59" s="52">
        <v>26</v>
      </c>
      <c r="G59" s="52">
        <v>0</v>
      </c>
      <c r="H59" s="52">
        <v>26</v>
      </c>
      <c r="I59" s="60">
        <v>0</v>
      </c>
      <c r="J59" s="50">
        <f>ROUND((G59+H59)/25,1)</f>
        <v>1</v>
      </c>
      <c r="K59" s="50">
        <f>ROUND(I59/25,1)</f>
        <v>0</v>
      </c>
      <c r="L59" s="50">
        <f>IF(E59-J59-K59&lt;0,0,E59-J59-K59)</f>
        <v>1</v>
      </c>
      <c r="M59" s="50">
        <f>IF(ROUND((H59+I59)/25,1)+ROUND((H59+I59)/F59*L59,1)&gt;E59,E59,ROUND((H59+I59)/25,1)+ROUND((H59+I59)/F59*L59,1))</f>
        <v>2</v>
      </c>
      <c r="N59" s="50"/>
      <c r="O59" s="50">
        <f>ROUND(((G59+I59)/25),1)</f>
        <v>0</v>
      </c>
      <c r="P59" s="50">
        <v>2</v>
      </c>
      <c r="Q59" s="50">
        <v>0</v>
      </c>
      <c r="R59" s="50">
        <v>2</v>
      </c>
      <c r="S59" s="50">
        <v>0</v>
      </c>
      <c r="T59" s="50">
        <v>0</v>
      </c>
      <c r="U59" s="50">
        <v>0</v>
      </c>
    </row>
    <row r="60" spans="1:221" ht="20" x14ac:dyDescent="0.35">
      <c r="A60" s="25">
        <v>28</v>
      </c>
      <c r="B60" s="31" t="s">
        <v>123</v>
      </c>
      <c r="C60" s="67" t="s">
        <v>124</v>
      </c>
      <c r="D60" s="66" t="s">
        <v>56</v>
      </c>
      <c r="E60" s="41">
        <v>3</v>
      </c>
      <c r="F60" s="48">
        <v>40</v>
      </c>
      <c r="G60" s="48">
        <v>16</v>
      </c>
      <c r="H60" s="48">
        <v>28</v>
      </c>
      <c r="I60" s="45">
        <v>0</v>
      </c>
      <c r="J60" s="46">
        <f t="shared" si="18"/>
        <v>1.8</v>
      </c>
      <c r="K60" s="46">
        <f t="shared" si="22"/>
        <v>0</v>
      </c>
      <c r="L60" s="46">
        <f t="shared" si="19"/>
        <v>1.2</v>
      </c>
      <c r="M60" s="46">
        <f t="shared" si="23"/>
        <v>1.9000000000000001</v>
      </c>
      <c r="N60" s="46"/>
      <c r="O60" s="46">
        <f t="shared" si="20"/>
        <v>0.6</v>
      </c>
      <c r="P60" s="46">
        <v>3</v>
      </c>
      <c r="Q60" s="46">
        <v>0</v>
      </c>
      <c r="R60" s="46">
        <v>2</v>
      </c>
      <c r="S60" s="46">
        <v>1</v>
      </c>
      <c r="T60" s="46">
        <v>0</v>
      </c>
      <c r="U60" s="46">
        <v>0</v>
      </c>
    </row>
    <row r="61" spans="1:221" x14ac:dyDescent="0.35">
      <c r="A61" s="25">
        <v>29</v>
      </c>
      <c r="B61" s="31" t="s">
        <v>125</v>
      </c>
      <c r="C61" s="67" t="s">
        <v>126</v>
      </c>
      <c r="D61" s="66" t="s">
        <v>56</v>
      </c>
      <c r="E61" s="41">
        <v>3</v>
      </c>
      <c r="F61" s="48">
        <f t="shared" si="24"/>
        <v>44</v>
      </c>
      <c r="G61" s="48">
        <v>16</v>
      </c>
      <c r="H61" s="48">
        <v>28</v>
      </c>
      <c r="I61" s="45">
        <v>0</v>
      </c>
      <c r="J61" s="46">
        <f t="shared" si="18"/>
        <v>1.8</v>
      </c>
      <c r="K61" s="46">
        <f t="shared" si="22"/>
        <v>0</v>
      </c>
      <c r="L61" s="46">
        <f t="shared" si="19"/>
        <v>1.2</v>
      </c>
      <c r="M61" s="46">
        <f t="shared" si="23"/>
        <v>1.9000000000000001</v>
      </c>
      <c r="N61" s="46"/>
      <c r="O61" s="46">
        <f t="shared" si="20"/>
        <v>0.6</v>
      </c>
      <c r="P61" s="46">
        <v>3</v>
      </c>
      <c r="Q61" s="46">
        <v>0</v>
      </c>
      <c r="R61" s="46">
        <v>2</v>
      </c>
      <c r="S61" s="46">
        <v>1</v>
      </c>
      <c r="T61" s="46">
        <v>0</v>
      </c>
      <c r="U61" s="46">
        <v>0</v>
      </c>
    </row>
    <row r="62" spans="1:221" x14ac:dyDescent="0.35">
      <c r="A62" s="25">
        <v>30</v>
      </c>
      <c r="B62" s="31" t="s">
        <v>127</v>
      </c>
      <c r="C62" s="67" t="s">
        <v>128</v>
      </c>
      <c r="D62" s="66" t="s">
        <v>56</v>
      </c>
      <c r="E62" s="41">
        <v>6</v>
      </c>
      <c r="F62" s="48">
        <f t="shared" si="24"/>
        <v>72</v>
      </c>
      <c r="G62" s="48">
        <v>32</v>
      </c>
      <c r="H62" s="48">
        <v>40</v>
      </c>
      <c r="I62" s="45">
        <v>0</v>
      </c>
      <c r="J62" s="46">
        <f t="shared" si="18"/>
        <v>2.9</v>
      </c>
      <c r="K62" s="46">
        <f t="shared" si="22"/>
        <v>0</v>
      </c>
      <c r="L62" s="46">
        <f t="shared" si="19"/>
        <v>3.1</v>
      </c>
      <c r="M62" s="46">
        <f t="shared" si="23"/>
        <v>3.3</v>
      </c>
      <c r="N62" s="46"/>
      <c r="O62" s="46">
        <f t="shared" si="20"/>
        <v>1.3</v>
      </c>
      <c r="P62" s="46">
        <v>6</v>
      </c>
      <c r="Q62" s="46">
        <v>0</v>
      </c>
      <c r="R62" s="46">
        <v>6</v>
      </c>
      <c r="S62" s="46">
        <v>0</v>
      </c>
      <c r="T62" s="46">
        <v>0</v>
      </c>
      <c r="U62" s="46">
        <v>0</v>
      </c>
    </row>
    <row r="63" spans="1:221" x14ac:dyDescent="0.35">
      <c r="A63" s="25">
        <v>31</v>
      </c>
      <c r="B63" s="31" t="s">
        <v>129</v>
      </c>
      <c r="C63" s="67" t="s">
        <v>130</v>
      </c>
      <c r="D63" s="66" t="s">
        <v>49</v>
      </c>
      <c r="E63" s="41">
        <v>3</v>
      </c>
      <c r="F63" s="48">
        <f t="shared" si="24"/>
        <v>44</v>
      </c>
      <c r="G63" s="48">
        <v>16</v>
      </c>
      <c r="H63" s="48">
        <v>28</v>
      </c>
      <c r="I63" s="45">
        <v>0</v>
      </c>
      <c r="J63" s="46">
        <f t="shared" si="18"/>
        <v>1.8</v>
      </c>
      <c r="K63" s="46">
        <f t="shared" si="22"/>
        <v>0</v>
      </c>
      <c r="L63" s="46">
        <f t="shared" si="19"/>
        <v>1.2</v>
      </c>
      <c r="M63" s="46">
        <f t="shared" si="23"/>
        <v>1.9000000000000001</v>
      </c>
      <c r="N63" s="46"/>
      <c r="O63" s="46">
        <f t="shared" si="20"/>
        <v>0.6</v>
      </c>
      <c r="P63" s="46">
        <v>3</v>
      </c>
      <c r="Q63" s="46">
        <v>0</v>
      </c>
      <c r="R63" s="46">
        <v>3</v>
      </c>
      <c r="S63" s="46">
        <v>0</v>
      </c>
      <c r="T63" s="46">
        <v>0</v>
      </c>
      <c r="U63" s="46">
        <v>0</v>
      </c>
    </row>
    <row r="64" spans="1:221" x14ac:dyDescent="0.35">
      <c r="A64" s="25">
        <v>32</v>
      </c>
      <c r="B64" s="31" t="s">
        <v>131</v>
      </c>
      <c r="C64" s="67" t="s">
        <v>132</v>
      </c>
      <c r="D64" s="66" t="s">
        <v>49</v>
      </c>
      <c r="E64" s="41">
        <v>3</v>
      </c>
      <c r="F64" s="48">
        <f t="shared" si="24"/>
        <v>44</v>
      </c>
      <c r="G64" s="48">
        <v>16</v>
      </c>
      <c r="H64" s="48">
        <v>28</v>
      </c>
      <c r="I64" s="45">
        <v>0</v>
      </c>
      <c r="J64" s="46">
        <f t="shared" si="18"/>
        <v>1.8</v>
      </c>
      <c r="K64" s="46">
        <f t="shared" si="22"/>
        <v>0</v>
      </c>
      <c r="L64" s="46">
        <f t="shared" si="19"/>
        <v>1.2</v>
      </c>
      <c r="M64" s="46">
        <f t="shared" si="23"/>
        <v>1.9000000000000001</v>
      </c>
      <c r="N64" s="46"/>
      <c r="O64" s="46">
        <f t="shared" si="20"/>
        <v>0.6</v>
      </c>
      <c r="P64" s="46">
        <v>3</v>
      </c>
      <c r="Q64" s="46">
        <v>0</v>
      </c>
      <c r="R64" s="50">
        <v>3</v>
      </c>
      <c r="S64" s="50">
        <v>0</v>
      </c>
      <c r="T64" s="50">
        <v>0</v>
      </c>
      <c r="U64" s="50">
        <v>0</v>
      </c>
    </row>
    <row r="65" spans="1:21" s="42" customFormat="1" x14ac:dyDescent="0.35">
      <c r="A65" s="37">
        <v>33</v>
      </c>
      <c r="B65" s="38" t="s">
        <v>288</v>
      </c>
      <c r="C65" s="39" t="s">
        <v>104</v>
      </c>
      <c r="D65" s="40" t="s">
        <v>49</v>
      </c>
      <c r="E65" s="41">
        <v>2</v>
      </c>
      <c r="F65" s="52">
        <f>SUM(G65:I65)</f>
        <v>26</v>
      </c>
      <c r="G65" s="52">
        <v>0</v>
      </c>
      <c r="H65" s="52">
        <v>26</v>
      </c>
      <c r="I65" s="60">
        <v>0</v>
      </c>
      <c r="J65" s="50">
        <f>ROUND((G65+H65)/25,1)</f>
        <v>1</v>
      </c>
      <c r="K65" s="50">
        <f>ROUND(I65/25,1)</f>
        <v>0</v>
      </c>
      <c r="L65" s="50">
        <f>IF(E65-J65-K65&lt;0,0,E65-J65-K65)</f>
        <v>1</v>
      </c>
      <c r="M65" s="50">
        <f>IF(ROUND((H65+I65)/25,1)+ROUND((H65+I65)/F65*L65,1)&gt;E65,E65,ROUND((H65+I65)/25,1)+ROUND((H65+I65)/F65*L65,1))</f>
        <v>2</v>
      </c>
      <c r="N65" s="50"/>
      <c r="O65" s="50">
        <f>ROUND(((G65+I65)/25),1)</f>
        <v>0</v>
      </c>
      <c r="P65" s="50">
        <v>2</v>
      </c>
      <c r="Q65" s="50">
        <v>0</v>
      </c>
      <c r="R65" s="50">
        <v>2</v>
      </c>
      <c r="S65" s="50">
        <v>0</v>
      </c>
      <c r="T65" s="50">
        <v>0</v>
      </c>
      <c r="U65" s="50">
        <v>0</v>
      </c>
    </row>
    <row r="66" spans="1:21" x14ac:dyDescent="0.35">
      <c r="A66" s="25">
        <v>34</v>
      </c>
      <c r="B66" s="31" t="s">
        <v>133</v>
      </c>
      <c r="C66" s="67" t="s">
        <v>134</v>
      </c>
      <c r="D66" s="66" t="s">
        <v>56</v>
      </c>
      <c r="E66" s="41">
        <v>3</v>
      </c>
      <c r="F66" s="48">
        <f t="shared" si="24"/>
        <v>44</v>
      </c>
      <c r="G66" s="48">
        <v>16</v>
      </c>
      <c r="H66" s="48">
        <v>28</v>
      </c>
      <c r="I66" s="45">
        <v>0</v>
      </c>
      <c r="J66" s="46">
        <f t="shared" si="18"/>
        <v>1.8</v>
      </c>
      <c r="K66" s="46">
        <f t="shared" si="22"/>
        <v>0</v>
      </c>
      <c r="L66" s="46">
        <f t="shared" si="19"/>
        <v>1.2</v>
      </c>
      <c r="M66" s="46">
        <f t="shared" si="23"/>
        <v>1.9000000000000001</v>
      </c>
      <c r="N66" s="46"/>
      <c r="O66" s="46">
        <f t="shared" si="20"/>
        <v>0.6</v>
      </c>
      <c r="P66" s="46">
        <v>3</v>
      </c>
      <c r="Q66" s="46">
        <v>0</v>
      </c>
      <c r="R66" s="46">
        <v>2</v>
      </c>
      <c r="S66" s="46">
        <v>0</v>
      </c>
      <c r="T66" s="46">
        <v>0</v>
      </c>
      <c r="U66" s="46">
        <v>1</v>
      </c>
    </row>
    <row r="67" spans="1:21" x14ac:dyDescent="0.35">
      <c r="A67" s="25">
        <v>35</v>
      </c>
      <c r="B67" s="31" t="s">
        <v>135</v>
      </c>
      <c r="C67" s="67" t="s">
        <v>136</v>
      </c>
      <c r="D67" s="66" t="s">
        <v>56</v>
      </c>
      <c r="E67" s="41">
        <v>4</v>
      </c>
      <c r="F67" s="48">
        <f t="shared" si="24"/>
        <v>50</v>
      </c>
      <c r="G67" s="48">
        <v>18</v>
      </c>
      <c r="H67" s="48">
        <v>32</v>
      </c>
      <c r="I67" s="45">
        <v>0</v>
      </c>
      <c r="J67" s="46">
        <f t="shared" si="18"/>
        <v>2</v>
      </c>
      <c r="K67" s="46">
        <f t="shared" si="22"/>
        <v>0</v>
      </c>
      <c r="L67" s="46">
        <f t="shared" si="19"/>
        <v>2</v>
      </c>
      <c r="M67" s="46">
        <f t="shared" si="23"/>
        <v>2.6</v>
      </c>
      <c r="N67" s="46"/>
      <c r="O67" s="46">
        <f t="shared" si="20"/>
        <v>0.7</v>
      </c>
      <c r="P67" s="46">
        <v>4</v>
      </c>
      <c r="Q67" s="46">
        <v>0</v>
      </c>
      <c r="R67" s="46">
        <v>3</v>
      </c>
      <c r="S67" s="46">
        <v>0</v>
      </c>
      <c r="T67" s="46">
        <v>1</v>
      </c>
      <c r="U67" s="46">
        <v>0</v>
      </c>
    </row>
    <row r="68" spans="1:21" x14ac:dyDescent="0.35">
      <c r="A68" s="25">
        <v>36</v>
      </c>
      <c r="B68" s="31" t="s">
        <v>137</v>
      </c>
      <c r="C68" s="67" t="s">
        <v>138</v>
      </c>
      <c r="D68" s="66" t="s">
        <v>49</v>
      </c>
      <c r="E68" s="41">
        <v>2</v>
      </c>
      <c r="F68" s="48">
        <v>32</v>
      </c>
      <c r="G68" s="48">
        <v>14</v>
      </c>
      <c r="H68" s="48">
        <v>18</v>
      </c>
      <c r="I68" s="45">
        <v>0</v>
      </c>
      <c r="J68" s="46">
        <f t="shared" si="18"/>
        <v>1.3</v>
      </c>
      <c r="K68" s="46">
        <f t="shared" si="22"/>
        <v>0</v>
      </c>
      <c r="L68" s="46">
        <f t="shared" si="19"/>
        <v>0.7</v>
      </c>
      <c r="M68" s="46">
        <f t="shared" si="23"/>
        <v>1.1000000000000001</v>
      </c>
      <c r="N68" s="46"/>
      <c r="O68" s="46">
        <f t="shared" si="20"/>
        <v>0.6</v>
      </c>
      <c r="P68" s="46">
        <v>2</v>
      </c>
      <c r="Q68" s="46">
        <v>0</v>
      </c>
      <c r="R68" s="46">
        <v>2</v>
      </c>
      <c r="S68" s="46">
        <v>0</v>
      </c>
      <c r="T68" s="46">
        <v>0</v>
      </c>
      <c r="U68" s="46">
        <v>0</v>
      </c>
    </row>
    <row r="69" spans="1:21" x14ac:dyDescent="0.35">
      <c r="A69" s="25">
        <v>37</v>
      </c>
      <c r="B69" s="31" t="s">
        <v>139</v>
      </c>
      <c r="C69" s="67" t="s">
        <v>140</v>
      </c>
      <c r="D69" s="66" t="s">
        <v>49</v>
      </c>
      <c r="E69" s="41">
        <v>5</v>
      </c>
      <c r="F69" s="48">
        <f t="shared" si="24"/>
        <v>60</v>
      </c>
      <c r="G69" s="48">
        <v>16</v>
      </c>
      <c r="H69" s="48">
        <v>44</v>
      </c>
      <c r="I69" s="45">
        <v>0</v>
      </c>
      <c r="J69" s="46">
        <f t="shared" si="18"/>
        <v>2.4</v>
      </c>
      <c r="K69" s="46">
        <f t="shared" si="22"/>
        <v>0</v>
      </c>
      <c r="L69" s="46">
        <f t="shared" si="19"/>
        <v>2.6</v>
      </c>
      <c r="M69" s="46">
        <f t="shared" si="23"/>
        <v>3.7</v>
      </c>
      <c r="N69" s="46"/>
      <c r="O69" s="46">
        <f t="shared" si="20"/>
        <v>0.6</v>
      </c>
      <c r="P69" s="46">
        <v>5</v>
      </c>
      <c r="Q69" s="46">
        <v>0</v>
      </c>
      <c r="R69" s="46">
        <v>5</v>
      </c>
      <c r="S69" s="46">
        <v>0</v>
      </c>
      <c r="T69" s="46">
        <v>0</v>
      </c>
      <c r="U69" s="46">
        <v>0</v>
      </c>
    </row>
    <row r="70" spans="1:21" x14ac:dyDescent="0.35">
      <c r="A70" s="25">
        <v>38</v>
      </c>
      <c r="B70" s="31" t="s">
        <v>141</v>
      </c>
      <c r="C70" s="68" t="s">
        <v>142</v>
      </c>
      <c r="D70" s="69" t="s">
        <v>49</v>
      </c>
      <c r="E70" s="41">
        <v>5</v>
      </c>
      <c r="F70" s="48">
        <f t="shared" si="24"/>
        <v>60</v>
      </c>
      <c r="G70" s="48">
        <v>16</v>
      </c>
      <c r="H70" s="48">
        <v>44</v>
      </c>
      <c r="I70" s="45">
        <v>0</v>
      </c>
      <c r="J70" s="46">
        <f t="shared" si="18"/>
        <v>2.4</v>
      </c>
      <c r="K70" s="46">
        <f t="shared" si="22"/>
        <v>0</v>
      </c>
      <c r="L70" s="46">
        <f t="shared" si="19"/>
        <v>2.6</v>
      </c>
      <c r="M70" s="46">
        <f t="shared" si="23"/>
        <v>3.7</v>
      </c>
      <c r="N70" s="46"/>
      <c r="O70" s="46">
        <f t="shared" si="20"/>
        <v>0.6</v>
      </c>
      <c r="P70" s="46">
        <v>5</v>
      </c>
      <c r="Q70" s="46">
        <v>0</v>
      </c>
      <c r="R70" s="46">
        <v>5</v>
      </c>
      <c r="S70" s="46">
        <v>0</v>
      </c>
      <c r="T70" s="46">
        <v>0</v>
      </c>
      <c r="U70" s="46">
        <v>0</v>
      </c>
    </row>
    <row r="71" spans="1:21" x14ac:dyDescent="0.35">
      <c r="A71" s="25">
        <v>39</v>
      </c>
      <c r="B71" s="31" t="s">
        <v>143</v>
      </c>
      <c r="C71" s="67" t="s">
        <v>144</v>
      </c>
      <c r="D71" s="66" t="s">
        <v>49</v>
      </c>
      <c r="E71" s="41">
        <v>3</v>
      </c>
      <c r="F71" s="48">
        <f t="shared" si="24"/>
        <v>44</v>
      </c>
      <c r="G71" s="48">
        <v>16</v>
      </c>
      <c r="H71" s="48">
        <v>28</v>
      </c>
      <c r="I71" s="45">
        <v>0</v>
      </c>
      <c r="J71" s="46">
        <f t="shared" si="18"/>
        <v>1.8</v>
      </c>
      <c r="K71" s="46">
        <f t="shared" si="22"/>
        <v>0</v>
      </c>
      <c r="L71" s="46">
        <f t="shared" si="19"/>
        <v>1.2</v>
      </c>
      <c r="M71" s="46">
        <f t="shared" si="23"/>
        <v>1.9000000000000001</v>
      </c>
      <c r="N71" s="46"/>
      <c r="O71" s="46">
        <f t="shared" si="20"/>
        <v>0.6</v>
      </c>
      <c r="P71" s="46">
        <v>3</v>
      </c>
      <c r="Q71" s="46">
        <v>0</v>
      </c>
      <c r="R71" s="46">
        <v>3</v>
      </c>
      <c r="S71" s="46">
        <v>0</v>
      </c>
      <c r="T71" s="46">
        <v>0</v>
      </c>
      <c r="U71" s="46">
        <v>0</v>
      </c>
    </row>
    <row r="72" spans="1:21" x14ac:dyDescent="0.35">
      <c r="A72" s="25">
        <v>40</v>
      </c>
      <c r="B72" s="31" t="s">
        <v>145</v>
      </c>
      <c r="C72" s="67" t="s">
        <v>146</v>
      </c>
      <c r="D72" s="66" t="s">
        <v>49</v>
      </c>
      <c r="E72" s="41">
        <v>3</v>
      </c>
      <c r="F72" s="48">
        <f t="shared" si="24"/>
        <v>44</v>
      </c>
      <c r="G72" s="48">
        <v>16</v>
      </c>
      <c r="H72" s="48">
        <v>28</v>
      </c>
      <c r="I72" s="45">
        <v>0</v>
      </c>
      <c r="J72" s="46">
        <f t="shared" si="18"/>
        <v>1.8</v>
      </c>
      <c r="K72" s="46">
        <f t="shared" si="22"/>
        <v>0</v>
      </c>
      <c r="L72" s="46">
        <f t="shared" si="19"/>
        <v>1.2</v>
      </c>
      <c r="M72" s="46">
        <f t="shared" si="23"/>
        <v>1.9000000000000001</v>
      </c>
      <c r="N72" s="46"/>
      <c r="O72" s="46">
        <f t="shared" si="20"/>
        <v>0.6</v>
      </c>
      <c r="P72" s="46">
        <v>3</v>
      </c>
      <c r="Q72" s="46">
        <v>0</v>
      </c>
      <c r="R72" s="46">
        <v>3</v>
      </c>
      <c r="S72" s="46">
        <v>0</v>
      </c>
      <c r="T72" s="46">
        <v>0</v>
      </c>
      <c r="U72" s="46">
        <v>0</v>
      </c>
    </row>
    <row r="73" spans="1:21" x14ac:dyDescent="0.35">
      <c r="A73" s="25">
        <v>41</v>
      </c>
      <c r="B73" s="70" t="s">
        <v>147</v>
      </c>
      <c r="C73" s="71" t="s">
        <v>148</v>
      </c>
      <c r="D73" s="72" t="s">
        <v>49</v>
      </c>
      <c r="E73" s="57">
        <v>2</v>
      </c>
      <c r="F73" s="48">
        <v>26</v>
      </c>
      <c r="G73" s="48">
        <v>0</v>
      </c>
      <c r="H73" s="48">
        <v>26</v>
      </c>
      <c r="I73" s="45">
        <v>0</v>
      </c>
      <c r="J73" s="46">
        <f t="shared" si="18"/>
        <v>1</v>
      </c>
      <c r="K73" s="46">
        <f t="shared" si="22"/>
        <v>0</v>
      </c>
      <c r="L73" s="46">
        <f t="shared" si="19"/>
        <v>1</v>
      </c>
      <c r="M73" s="46">
        <f t="shared" si="23"/>
        <v>2</v>
      </c>
      <c r="N73" s="46"/>
      <c r="O73" s="46">
        <f t="shared" si="20"/>
        <v>0</v>
      </c>
      <c r="P73" s="46">
        <v>2</v>
      </c>
      <c r="Q73" s="46">
        <v>0</v>
      </c>
      <c r="R73" s="46">
        <v>2</v>
      </c>
      <c r="S73" s="46">
        <v>0</v>
      </c>
      <c r="T73" s="46">
        <v>0</v>
      </c>
      <c r="U73" s="46">
        <v>0</v>
      </c>
    </row>
    <row r="74" spans="1:21" ht="20" x14ac:dyDescent="0.35">
      <c r="A74" s="25">
        <v>42</v>
      </c>
      <c r="B74" s="64" t="s">
        <v>149</v>
      </c>
      <c r="C74" s="65" t="s">
        <v>150</v>
      </c>
      <c r="D74" s="66" t="s">
        <v>49</v>
      </c>
      <c r="E74" s="41">
        <v>3</v>
      </c>
      <c r="F74" s="48">
        <v>44</v>
      </c>
      <c r="G74" s="48">
        <v>0</v>
      </c>
      <c r="H74" s="48">
        <v>44</v>
      </c>
      <c r="I74" s="45">
        <v>0</v>
      </c>
      <c r="J74" s="46">
        <f t="shared" si="18"/>
        <v>1.8</v>
      </c>
      <c r="K74" s="46">
        <f t="shared" si="22"/>
        <v>0</v>
      </c>
      <c r="L74" s="46">
        <f t="shared" si="19"/>
        <v>1.2</v>
      </c>
      <c r="M74" s="46">
        <f t="shared" si="23"/>
        <v>3</v>
      </c>
      <c r="N74" s="46"/>
      <c r="O74" s="46">
        <f t="shared" si="20"/>
        <v>0</v>
      </c>
      <c r="P74" s="46">
        <v>3</v>
      </c>
      <c r="Q74" s="46">
        <v>0</v>
      </c>
      <c r="R74" s="46">
        <v>3</v>
      </c>
      <c r="S74" s="46">
        <v>0</v>
      </c>
      <c r="T74" s="46">
        <v>0</v>
      </c>
      <c r="U74" s="46">
        <v>0</v>
      </c>
    </row>
    <row r="75" spans="1:21" ht="20" x14ac:dyDescent="0.35">
      <c r="A75" s="25">
        <v>43</v>
      </c>
      <c r="B75" s="64" t="s">
        <v>151</v>
      </c>
      <c r="C75" s="65" t="s">
        <v>152</v>
      </c>
      <c r="D75" s="66" t="s">
        <v>56</v>
      </c>
      <c r="E75" s="41">
        <v>4</v>
      </c>
      <c r="F75" s="48">
        <v>48</v>
      </c>
      <c r="G75" s="48">
        <v>0</v>
      </c>
      <c r="H75" s="48">
        <v>48</v>
      </c>
      <c r="I75" s="45">
        <v>0</v>
      </c>
      <c r="J75" s="46">
        <f t="shared" si="18"/>
        <v>1.9</v>
      </c>
      <c r="K75" s="46">
        <f t="shared" si="22"/>
        <v>0</v>
      </c>
      <c r="L75" s="46">
        <f t="shared" si="19"/>
        <v>2.1</v>
      </c>
      <c r="M75" s="46">
        <f t="shared" si="23"/>
        <v>4</v>
      </c>
      <c r="N75" s="46"/>
      <c r="O75" s="46">
        <f t="shared" si="20"/>
        <v>0</v>
      </c>
      <c r="P75" s="46">
        <v>4</v>
      </c>
      <c r="Q75" s="46">
        <v>0</v>
      </c>
      <c r="R75" s="46">
        <v>4</v>
      </c>
      <c r="S75" s="46">
        <v>0</v>
      </c>
      <c r="T75" s="46">
        <v>0</v>
      </c>
      <c r="U75" s="46">
        <v>0</v>
      </c>
    </row>
    <row r="76" spans="1:21" ht="20" x14ac:dyDescent="0.35">
      <c r="A76" s="25">
        <v>44</v>
      </c>
      <c r="B76" s="64" t="s">
        <v>153</v>
      </c>
      <c r="C76" s="65" t="s">
        <v>154</v>
      </c>
      <c r="D76" s="66" t="s">
        <v>49</v>
      </c>
      <c r="E76" s="41">
        <v>3</v>
      </c>
      <c r="F76" s="48">
        <f t="shared" ref="F76:F93" si="25">SUM(G76:I76)</f>
        <v>44</v>
      </c>
      <c r="G76" s="48">
        <v>16</v>
      </c>
      <c r="H76" s="48">
        <v>28</v>
      </c>
      <c r="I76" s="45">
        <v>0</v>
      </c>
      <c r="J76" s="46">
        <f t="shared" si="18"/>
        <v>1.8</v>
      </c>
      <c r="K76" s="46">
        <f t="shared" si="22"/>
        <v>0</v>
      </c>
      <c r="L76" s="46">
        <f t="shared" si="19"/>
        <v>1.2</v>
      </c>
      <c r="M76" s="46">
        <f t="shared" si="23"/>
        <v>1.9000000000000001</v>
      </c>
      <c r="N76" s="46"/>
      <c r="O76" s="46">
        <f t="shared" si="20"/>
        <v>0.6</v>
      </c>
      <c r="P76" s="46">
        <v>3</v>
      </c>
      <c r="Q76" s="46">
        <v>0</v>
      </c>
      <c r="R76" s="46">
        <v>3</v>
      </c>
      <c r="S76" s="46">
        <v>0</v>
      </c>
      <c r="T76" s="46">
        <v>0</v>
      </c>
      <c r="U76" s="46">
        <v>0</v>
      </c>
    </row>
    <row r="77" spans="1:21" x14ac:dyDescent="0.35">
      <c r="A77" s="25">
        <v>45</v>
      </c>
      <c r="B77" s="31" t="s">
        <v>155</v>
      </c>
      <c r="C77" s="68" t="s">
        <v>156</v>
      </c>
      <c r="D77" s="69" t="s">
        <v>49</v>
      </c>
      <c r="E77" s="41">
        <v>4</v>
      </c>
      <c r="F77" s="48">
        <f t="shared" si="25"/>
        <v>50</v>
      </c>
      <c r="G77" s="48">
        <v>18</v>
      </c>
      <c r="H77" s="48">
        <v>32</v>
      </c>
      <c r="I77" s="45">
        <v>0</v>
      </c>
      <c r="J77" s="46">
        <f t="shared" si="18"/>
        <v>2</v>
      </c>
      <c r="K77" s="46">
        <f t="shared" si="22"/>
        <v>0</v>
      </c>
      <c r="L77" s="46">
        <f t="shared" si="19"/>
        <v>2</v>
      </c>
      <c r="M77" s="46">
        <f t="shared" si="23"/>
        <v>2.6</v>
      </c>
      <c r="N77" s="46"/>
      <c r="O77" s="46">
        <f t="shared" si="20"/>
        <v>0.7</v>
      </c>
      <c r="P77" s="46">
        <v>4</v>
      </c>
      <c r="Q77" s="46">
        <v>0</v>
      </c>
      <c r="R77" s="46">
        <v>4</v>
      </c>
      <c r="S77" s="46">
        <v>0</v>
      </c>
      <c r="T77" s="46">
        <v>0</v>
      </c>
      <c r="U77" s="46">
        <v>0</v>
      </c>
    </row>
    <row r="78" spans="1:21" x14ac:dyDescent="0.35">
      <c r="A78" s="25">
        <v>46</v>
      </c>
      <c r="B78" s="31" t="s">
        <v>157</v>
      </c>
      <c r="C78" s="67" t="s">
        <v>158</v>
      </c>
      <c r="D78" s="66" t="s">
        <v>49</v>
      </c>
      <c r="E78" s="41">
        <v>5</v>
      </c>
      <c r="F78" s="48">
        <f t="shared" si="25"/>
        <v>60</v>
      </c>
      <c r="G78" s="48">
        <v>0</v>
      </c>
      <c r="H78" s="48">
        <v>46</v>
      </c>
      <c r="I78" s="45">
        <v>14</v>
      </c>
      <c r="J78" s="46">
        <f t="shared" si="18"/>
        <v>1.8</v>
      </c>
      <c r="K78" s="46">
        <f t="shared" si="22"/>
        <v>0.6</v>
      </c>
      <c r="L78" s="46">
        <f t="shared" si="19"/>
        <v>2.6</v>
      </c>
      <c r="M78" s="46">
        <f t="shared" si="23"/>
        <v>5</v>
      </c>
      <c r="N78" s="46"/>
      <c r="O78" s="46">
        <f t="shared" si="20"/>
        <v>0.6</v>
      </c>
      <c r="P78" s="46">
        <v>5</v>
      </c>
      <c r="Q78" s="46">
        <v>0</v>
      </c>
      <c r="R78" s="46">
        <v>5</v>
      </c>
      <c r="S78" s="46">
        <v>0</v>
      </c>
      <c r="T78" s="46">
        <v>0</v>
      </c>
      <c r="U78" s="46">
        <v>0</v>
      </c>
    </row>
    <row r="79" spans="1:21" x14ac:dyDescent="0.35">
      <c r="A79" s="25">
        <v>47</v>
      </c>
      <c r="B79" s="31" t="s">
        <v>159</v>
      </c>
      <c r="C79" s="67" t="s">
        <v>160</v>
      </c>
      <c r="D79" s="66" t="s">
        <v>49</v>
      </c>
      <c r="E79" s="41">
        <v>2</v>
      </c>
      <c r="F79" s="48">
        <v>26</v>
      </c>
      <c r="G79" s="48">
        <v>0</v>
      </c>
      <c r="H79" s="48">
        <v>26</v>
      </c>
      <c r="I79" s="45">
        <v>0</v>
      </c>
      <c r="J79" s="46">
        <f t="shared" si="18"/>
        <v>1</v>
      </c>
      <c r="K79" s="46">
        <f t="shared" si="22"/>
        <v>0</v>
      </c>
      <c r="L79" s="46">
        <f t="shared" si="19"/>
        <v>1</v>
      </c>
      <c r="M79" s="46">
        <f t="shared" si="23"/>
        <v>2</v>
      </c>
      <c r="N79" s="46"/>
      <c r="O79" s="46">
        <f t="shared" si="20"/>
        <v>0</v>
      </c>
      <c r="P79" s="46">
        <v>2</v>
      </c>
      <c r="Q79" s="46">
        <v>0</v>
      </c>
      <c r="R79" s="46">
        <v>1</v>
      </c>
      <c r="S79" s="46">
        <v>0</v>
      </c>
      <c r="T79" s="46">
        <v>1</v>
      </c>
      <c r="U79" s="46">
        <v>0</v>
      </c>
    </row>
    <row r="80" spans="1:21" ht="30" x14ac:dyDescent="0.35">
      <c r="A80" s="25">
        <v>48</v>
      </c>
      <c r="B80" s="31" t="s">
        <v>161</v>
      </c>
      <c r="C80" s="67" t="s">
        <v>162</v>
      </c>
      <c r="D80" s="66" t="s">
        <v>49</v>
      </c>
      <c r="E80" s="41">
        <v>2</v>
      </c>
      <c r="F80" s="48">
        <v>26</v>
      </c>
      <c r="G80" s="48">
        <v>0</v>
      </c>
      <c r="H80" s="48">
        <v>26</v>
      </c>
      <c r="I80" s="45">
        <v>0</v>
      </c>
      <c r="J80" s="46">
        <f t="shared" si="18"/>
        <v>1</v>
      </c>
      <c r="K80" s="46">
        <f t="shared" si="22"/>
        <v>0</v>
      </c>
      <c r="L80" s="46">
        <f t="shared" si="19"/>
        <v>1</v>
      </c>
      <c r="M80" s="46">
        <f t="shared" si="23"/>
        <v>2</v>
      </c>
      <c r="N80" s="46"/>
      <c r="O80" s="46">
        <f t="shared" si="20"/>
        <v>0</v>
      </c>
      <c r="P80" s="46">
        <v>2</v>
      </c>
      <c r="Q80" s="46">
        <v>0</v>
      </c>
      <c r="R80" s="46">
        <v>1</v>
      </c>
      <c r="S80" s="46">
        <v>1</v>
      </c>
      <c r="T80" s="46">
        <v>0</v>
      </c>
      <c r="U80" s="46">
        <v>0</v>
      </c>
    </row>
    <row r="81" spans="1:21" x14ac:dyDescent="0.35">
      <c r="A81" s="25">
        <v>49</v>
      </c>
      <c r="B81" s="31" t="s">
        <v>163</v>
      </c>
      <c r="C81" s="67" t="s">
        <v>164</v>
      </c>
      <c r="D81" s="66" t="s">
        <v>49</v>
      </c>
      <c r="E81" s="41">
        <v>3</v>
      </c>
      <c r="F81" s="48">
        <f t="shared" si="25"/>
        <v>44</v>
      </c>
      <c r="G81" s="48">
        <v>16</v>
      </c>
      <c r="H81" s="48">
        <v>28</v>
      </c>
      <c r="I81" s="45">
        <v>0</v>
      </c>
      <c r="J81" s="46">
        <f t="shared" si="18"/>
        <v>1.8</v>
      </c>
      <c r="K81" s="46">
        <f t="shared" si="22"/>
        <v>0</v>
      </c>
      <c r="L81" s="46">
        <f t="shared" si="19"/>
        <v>1.2</v>
      </c>
      <c r="M81" s="46">
        <f t="shared" si="23"/>
        <v>1.9000000000000001</v>
      </c>
      <c r="N81" s="46"/>
      <c r="O81" s="46">
        <f t="shared" si="20"/>
        <v>0.6</v>
      </c>
      <c r="P81" s="46">
        <v>3</v>
      </c>
      <c r="Q81" s="46">
        <v>0</v>
      </c>
      <c r="R81" s="46">
        <v>2</v>
      </c>
      <c r="S81" s="46">
        <v>1</v>
      </c>
      <c r="T81" s="46">
        <v>0</v>
      </c>
      <c r="U81" s="46">
        <v>0</v>
      </c>
    </row>
    <row r="82" spans="1:21" ht="20" x14ac:dyDescent="0.35">
      <c r="A82" s="25">
        <v>50</v>
      </c>
      <c r="B82" s="73" t="s">
        <v>165</v>
      </c>
      <c r="C82" s="65" t="s">
        <v>166</v>
      </c>
      <c r="D82" s="66" t="s">
        <v>49</v>
      </c>
      <c r="E82" s="41">
        <v>5</v>
      </c>
      <c r="F82" s="48">
        <f t="shared" si="25"/>
        <v>62</v>
      </c>
      <c r="G82" s="48">
        <v>0</v>
      </c>
      <c r="H82" s="48">
        <v>48</v>
      </c>
      <c r="I82" s="45">
        <v>14</v>
      </c>
      <c r="J82" s="46">
        <f t="shared" si="18"/>
        <v>1.9</v>
      </c>
      <c r="K82" s="46">
        <f t="shared" si="22"/>
        <v>0.6</v>
      </c>
      <c r="L82" s="46">
        <f t="shared" si="19"/>
        <v>2.5</v>
      </c>
      <c r="M82" s="46">
        <f t="shared" si="23"/>
        <v>5</v>
      </c>
      <c r="N82" s="46"/>
      <c r="O82" s="46">
        <f t="shared" si="20"/>
        <v>0.6</v>
      </c>
      <c r="P82" s="46">
        <v>5</v>
      </c>
      <c r="Q82" s="46">
        <v>0</v>
      </c>
      <c r="R82" s="50">
        <v>3</v>
      </c>
      <c r="S82" s="50">
        <v>1</v>
      </c>
      <c r="T82" s="50">
        <v>1</v>
      </c>
      <c r="U82" s="50">
        <v>0</v>
      </c>
    </row>
    <row r="83" spans="1:21" x14ac:dyDescent="0.35">
      <c r="A83" s="25">
        <v>51</v>
      </c>
      <c r="B83" s="31" t="s">
        <v>167</v>
      </c>
      <c r="C83" s="67" t="s">
        <v>168</v>
      </c>
      <c r="D83" s="66" t="s">
        <v>56</v>
      </c>
      <c r="E83" s="41">
        <v>3</v>
      </c>
      <c r="F83" s="48">
        <f t="shared" si="25"/>
        <v>44</v>
      </c>
      <c r="G83" s="48">
        <v>16</v>
      </c>
      <c r="H83" s="48">
        <v>28</v>
      </c>
      <c r="I83" s="45">
        <v>0</v>
      </c>
      <c r="J83" s="46">
        <f t="shared" si="18"/>
        <v>1.8</v>
      </c>
      <c r="K83" s="46">
        <f t="shared" si="22"/>
        <v>0</v>
      </c>
      <c r="L83" s="46">
        <f t="shared" si="19"/>
        <v>1.2</v>
      </c>
      <c r="M83" s="46">
        <f t="shared" si="23"/>
        <v>1.9000000000000001</v>
      </c>
      <c r="N83" s="46"/>
      <c r="O83" s="46">
        <f t="shared" si="20"/>
        <v>0.6</v>
      </c>
      <c r="P83" s="46">
        <v>3</v>
      </c>
      <c r="Q83" s="46">
        <v>0</v>
      </c>
      <c r="R83" s="50">
        <v>3</v>
      </c>
      <c r="S83" s="50">
        <v>0</v>
      </c>
      <c r="T83" s="50">
        <v>0</v>
      </c>
      <c r="U83" s="50">
        <v>0</v>
      </c>
    </row>
    <row r="84" spans="1:21" x14ac:dyDescent="0.35">
      <c r="A84" s="25">
        <v>52</v>
      </c>
      <c r="B84" s="31" t="s">
        <v>169</v>
      </c>
      <c r="C84" s="67" t="s">
        <v>170</v>
      </c>
      <c r="D84" s="66" t="s">
        <v>49</v>
      </c>
      <c r="E84" s="41">
        <v>2</v>
      </c>
      <c r="F84" s="48">
        <v>26</v>
      </c>
      <c r="G84" s="48">
        <v>0</v>
      </c>
      <c r="H84" s="48">
        <v>26</v>
      </c>
      <c r="I84" s="45">
        <v>0</v>
      </c>
      <c r="J84" s="46">
        <f t="shared" si="18"/>
        <v>1</v>
      </c>
      <c r="K84" s="46">
        <f t="shared" si="22"/>
        <v>0</v>
      </c>
      <c r="L84" s="46">
        <f t="shared" si="19"/>
        <v>1</v>
      </c>
      <c r="M84" s="46">
        <f t="shared" si="23"/>
        <v>2</v>
      </c>
      <c r="N84" s="46"/>
      <c r="O84" s="46">
        <f t="shared" si="20"/>
        <v>0</v>
      </c>
      <c r="P84" s="46">
        <v>2</v>
      </c>
      <c r="Q84" s="46">
        <v>0</v>
      </c>
      <c r="R84" s="50">
        <v>1</v>
      </c>
      <c r="S84" s="50">
        <v>0</v>
      </c>
      <c r="T84" s="50">
        <v>1</v>
      </c>
      <c r="U84" s="50">
        <v>0</v>
      </c>
    </row>
    <row r="85" spans="1:21" x14ac:dyDescent="0.35">
      <c r="A85" s="25">
        <v>53</v>
      </c>
      <c r="B85" s="31" t="s">
        <v>171</v>
      </c>
      <c r="C85" s="67" t="s">
        <v>172</v>
      </c>
      <c r="D85" s="66" t="s">
        <v>56</v>
      </c>
      <c r="E85" s="41">
        <v>5</v>
      </c>
      <c r="F85" s="48">
        <f t="shared" si="25"/>
        <v>62</v>
      </c>
      <c r="G85" s="48">
        <v>16</v>
      </c>
      <c r="H85" s="48">
        <v>32</v>
      </c>
      <c r="I85" s="45">
        <v>14</v>
      </c>
      <c r="J85" s="46">
        <f t="shared" si="18"/>
        <v>1.9</v>
      </c>
      <c r="K85" s="46">
        <f t="shared" si="22"/>
        <v>0.6</v>
      </c>
      <c r="L85" s="46">
        <f t="shared" si="19"/>
        <v>2.5</v>
      </c>
      <c r="M85" s="46">
        <f t="shared" si="23"/>
        <v>3.7</v>
      </c>
      <c r="N85" s="46"/>
      <c r="O85" s="46">
        <f t="shared" si="20"/>
        <v>1.2</v>
      </c>
      <c r="P85" s="46">
        <v>5</v>
      </c>
      <c r="Q85" s="46">
        <v>0</v>
      </c>
      <c r="R85" s="46">
        <v>5</v>
      </c>
      <c r="S85" s="46">
        <v>0</v>
      </c>
      <c r="T85" s="46">
        <v>0</v>
      </c>
      <c r="U85" s="46">
        <v>0</v>
      </c>
    </row>
    <row r="86" spans="1:21" x14ac:dyDescent="0.35">
      <c r="A86" s="25">
        <v>54</v>
      </c>
      <c r="B86" s="31" t="s">
        <v>173</v>
      </c>
      <c r="C86" s="67" t="s">
        <v>174</v>
      </c>
      <c r="D86" s="66" t="s">
        <v>49</v>
      </c>
      <c r="E86" s="41">
        <v>3</v>
      </c>
      <c r="F86" s="48">
        <f t="shared" si="25"/>
        <v>44</v>
      </c>
      <c r="G86" s="48">
        <v>16</v>
      </c>
      <c r="H86" s="48">
        <v>28</v>
      </c>
      <c r="I86" s="45">
        <v>0</v>
      </c>
      <c r="J86" s="46">
        <f t="shared" si="18"/>
        <v>1.8</v>
      </c>
      <c r="K86" s="46">
        <f t="shared" si="22"/>
        <v>0</v>
      </c>
      <c r="L86" s="46">
        <f t="shared" si="19"/>
        <v>1.2</v>
      </c>
      <c r="M86" s="46">
        <f t="shared" si="23"/>
        <v>1.9000000000000001</v>
      </c>
      <c r="N86" s="46"/>
      <c r="O86" s="46">
        <f t="shared" si="20"/>
        <v>0.6</v>
      </c>
      <c r="P86" s="46">
        <v>3</v>
      </c>
      <c r="Q86" s="46">
        <v>0</v>
      </c>
      <c r="R86" s="46">
        <v>3</v>
      </c>
      <c r="S86" s="46">
        <v>0</v>
      </c>
      <c r="T86" s="46">
        <v>0</v>
      </c>
      <c r="U86" s="46">
        <v>0</v>
      </c>
    </row>
    <row r="87" spans="1:21" x14ac:dyDescent="0.35">
      <c r="A87" s="25">
        <v>55</v>
      </c>
      <c r="B87" s="31" t="s">
        <v>175</v>
      </c>
      <c r="C87" s="67" t="s">
        <v>176</v>
      </c>
      <c r="D87" s="66" t="s">
        <v>49</v>
      </c>
      <c r="E87" s="41">
        <v>3</v>
      </c>
      <c r="F87" s="48">
        <f t="shared" si="25"/>
        <v>44</v>
      </c>
      <c r="G87" s="48">
        <v>16</v>
      </c>
      <c r="H87" s="48">
        <v>28</v>
      </c>
      <c r="I87" s="45">
        <v>0</v>
      </c>
      <c r="J87" s="46">
        <f t="shared" si="18"/>
        <v>1.8</v>
      </c>
      <c r="K87" s="46">
        <f t="shared" si="22"/>
        <v>0</v>
      </c>
      <c r="L87" s="46">
        <f t="shared" si="19"/>
        <v>1.2</v>
      </c>
      <c r="M87" s="46">
        <f t="shared" si="23"/>
        <v>1.9000000000000001</v>
      </c>
      <c r="N87" s="46"/>
      <c r="O87" s="46">
        <f t="shared" si="20"/>
        <v>0.6</v>
      </c>
      <c r="P87" s="46">
        <v>3</v>
      </c>
      <c r="Q87" s="46">
        <v>0</v>
      </c>
      <c r="R87" s="46">
        <v>3</v>
      </c>
      <c r="S87" s="46">
        <v>0</v>
      </c>
      <c r="T87" s="46">
        <v>0</v>
      </c>
      <c r="U87" s="46">
        <v>0</v>
      </c>
    </row>
    <row r="88" spans="1:21" x14ac:dyDescent="0.35">
      <c r="A88" s="25">
        <v>56</v>
      </c>
      <c r="B88" s="31" t="s">
        <v>177</v>
      </c>
      <c r="C88" s="67" t="s">
        <v>178</v>
      </c>
      <c r="D88" s="66" t="s">
        <v>49</v>
      </c>
      <c r="E88" s="41">
        <v>3</v>
      </c>
      <c r="F88" s="48">
        <f t="shared" si="25"/>
        <v>44</v>
      </c>
      <c r="G88" s="48">
        <v>16</v>
      </c>
      <c r="H88" s="48">
        <v>28</v>
      </c>
      <c r="I88" s="45">
        <v>0</v>
      </c>
      <c r="J88" s="46">
        <f t="shared" si="18"/>
        <v>1.8</v>
      </c>
      <c r="K88" s="46">
        <f t="shared" si="22"/>
        <v>0</v>
      </c>
      <c r="L88" s="46">
        <f t="shared" si="19"/>
        <v>1.2</v>
      </c>
      <c r="M88" s="46">
        <f t="shared" si="23"/>
        <v>1.9000000000000001</v>
      </c>
      <c r="N88" s="46"/>
      <c r="O88" s="46">
        <f t="shared" si="20"/>
        <v>0.6</v>
      </c>
      <c r="P88" s="46">
        <v>3</v>
      </c>
      <c r="Q88" s="46">
        <v>0</v>
      </c>
      <c r="R88" s="50">
        <v>2</v>
      </c>
      <c r="S88" s="50">
        <v>0</v>
      </c>
      <c r="T88" s="50">
        <v>1</v>
      </c>
      <c r="U88" s="50">
        <v>0</v>
      </c>
    </row>
    <row r="89" spans="1:21" x14ac:dyDescent="0.35">
      <c r="A89" s="25">
        <v>57</v>
      </c>
      <c r="B89" s="31" t="s">
        <v>179</v>
      </c>
      <c r="C89" s="68" t="s">
        <v>180</v>
      </c>
      <c r="D89" s="69" t="s">
        <v>49</v>
      </c>
      <c r="E89" s="41">
        <v>2</v>
      </c>
      <c r="F89" s="48">
        <v>26</v>
      </c>
      <c r="G89" s="48">
        <v>0</v>
      </c>
      <c r="H89" s="48">
        <v>26</v>
      </c>
      <c r="I89" s="45">
        <v>0</v>
      </c>
      <c r="J89" s="46">
        <f t="shared" si="18"/>
        <v>1</v>
      </c>
      <c r="K89" s="46">
        <f t="shared" si="22"/>
        <v>0</v>
      </c>
      <c r="L89" s="46">
        <f t="shared" si="19"/>
        <v>1</v>
      </c>
      <c r="M89" s="46">
        <f t="shared" si="23"/>
        <v>2</v>
      </c>
      <c r="N89" s="46"/>
      <c r="O89" s="46">
        <f t="shared" si="20"/>
        <v>0</v>
      </c>
      <c r="P89" s="46">
        <v>2</v>
      </c>
      <c r="Q89" s="46">
        <v>0</v>
      </c>
      <c r="R89" s="50">
        <v>1</v>
      </c>
      <c r="S89" s="50">
        <v>0</v>
      </c>
      <c r="T89" s="50">
        <v>1</v>
      </c>
      <c r="U89" s="50">
        <v>0</v>
      </c>
    </row>
    <row r="90" spans="1:21" ht="20" x14ac:dyDescent="0.35">
      <c r="A90" s="25">
        <v>58</v>
      </c>
      <c r="B90" s="31" t="s">
        <v>181</v>
      </c>
      <c r="C90" s="65" t="s">
        <v>182</v>
      </c>
      <c r="D90" s="66" t="s">
        <v>49</v>
      </c>
      <c r="E90" s="41">
        <v>2</v>
      </c>
      <c r="F90" s="48">
        <f t="shared" si="25"/>
        <v>28</v>
      </c>
      <c r="G90" s="48">
        <v>0</v>
      </c>
      <c r="H90" s="48">
        <v>28</v>
      </c>
      <c r="I90" s="45">
        <v>0</v>
      </c>
      <c r="J90" s="46">
        <f t="shared" si="18"/>
        <v>1.1000000000000001</v>
      </c>
      <c r="K90" s="46">
        <f t="shared" si="22"/>
        <v>0</v>
      </c>
      <c r="L90" s="46">
        <f t="shared" si="19"/>
        <v>0.89999999999999991</v>
      </c>
      <c r="M90" s="46">
        <f t="shared" si="23"/>
        <v>2</v>
      </c>
      <c r="N90" s="46"/>
      <c r="O90" s="46">
        <f t="shared" si="20"/>
        <v>0</v>
      </c>
      <c r="P90" s="46">
        <v>2</v>
      </c>
      <c r="Q90" s="46">
        <v>0</v>
      </c>
      <c r="R90" s="46">
        <v>2</v>
      </c>
      <c r="S90" s="46">
        <v>0</v>
      </c>
      <c r="T90" s="46">
        <v>0</v>
      </c>
      <c r="U90" s="46">
        <v>0</v>
      </c>
    </row>
    <row r="91" spans="1:21" x14ac:dyDescent="0.35">
      <c r="A91" s="25">
        <v>59</v>
      </c>
      <c r="B91" s="31" t="s">
        <v>183</v>
      </c>
      <c r="C91" s="67" t="s">
        <v>184</v>
      </c>
      <c r="D91" s="66" t="s">
        <v>49</v>
      </c>
      <c r="E91" s="41">
        <v>2</v>
      </c>
      <c r="F91" s="48">
        <f t="shared" si="25"/>
        <v>28</v>
      </c>
      <c r="G91" s="48">
        <v>0</v>
      </c>
      <c r="H91" s="48">
        <v>28</v>
      </c>
      <c r="I91" s="45">
        <v>0</v>
      </c>
      <c r="J91" s="46">
        <f t="shared" si="18"/>
        <v>1.1000000000000001</v>
      </c>
      <c r="K91" s="46">
        <f t="shared" si="22"/>
        <v>0</v>
      </c>
      <c r="L91" s="46">
        <f t="shared" si="19"/>
        <v>0.89999999999999991</v>
      </c>
      <c r="M91" s="46">
        <f t="shared" si="23"/>
        <v>2</v>
      </c>
      <c r="N91" s="46"/>
      <c r="O91" s="46">
        <f t="shared" si="20"/>
        <v>0</v>
      </c>
      <c r="P91" s="46">
        <v>2</v>
      </c>
      <c r="Q91" s="46">
        <v>0</v>
      </c>
      <c r="R91" s="46">
        <v>2</v>
      </c>
      <c r="S91" s="46">
        <v>0</v>
      </c>
      <c r="T91" s="46">
        <v>0</v>
      </c>
      <c r="U91" s="46">
        <v>0</v>
      </c>
    </row>
    <row r="92" spans="1:21" x14ac:dyDescent="0.35">
      <c r="A92" s="25">
        <v>60</v>
      </c>
      <c r="B92" s="31" t="s">
        <v>185</v>
      </c>
      <c r="C92" s="67" t="s">
        <v>186</v>
      </c>
      <c r="D92" s="66" t="s">
        <v>49</v>
      </c>
      <c r="E92" s="41">
        <v>2</v>
      </c>
      <c r="F92" s="48">
        <f t="shared" si="25"/>
        <v>28</v>
      </c>
      <c r="G92" s="48">
        <v>0</v>
      </c>
      <c r="H92" s="48">
        <v>28</v>
      </c>
      <c r="I92" s="45">
        <v>0</v>
      </c>
      <c r="J92" s="46">
        <f t="shared" si="18"/>
        <v>1.1000000000000001</v>
      </c>
      <c r="K92" s="46">
        <f t="shared" si="22"/>
        <v>0</v>
      </c>
      <c r="L92" s="46">
        <f t="shared" si="19"/>
        <v>0.89999999999999991</v>
      </c>
      <c r="M92" s="46">
        <f t="shared" si="23"/>
        <v>2</v>
      </c>
      <c r="N92" s="46"/>
      <c r="O92" s="46">
        <f t="shared" si="20"/>
        <v>0</v>
      </c>
      <c r="P92" s="46">
        <v>2</v>
      </c>
      <c r="Q92" s="46">
        <v>0</v>
      </c>
      <c r="R92" s="46">
        <v>2</v>
      </c>
      <c r="S92" s="46">
        <v>0</v>
      </c>
      <c r="T92" s="46">
        <v>0</v>
      </c>
      <c r="U92" s="46">
        <v>0</v>
      </c>
    </row>
    <row r="93" spans="1:21" ht="20" x14ac:dyDescent="0.35">
      <c r="A93" s="25">
        <v>61</v>
      </c>
      <c r="B93" s="73" t="s">
        <v>187</v>
      </c>
      <c r="C93" s="65" t="s">
        <v>188</v>
      </c>
      <c r="D93" s="40" t="s">
        <v>49</v>
      </c>
      <c r="E93" s="41">
        <v>5</v>
      </c>
      <c r="F93" s="48">
        <f t="shared" si="25"/>
        <v>60</v>
      </c>
      <c r="G93" s="48">
        <v>30</v>
      </c>
      <c r="H93" s="48">
        <v>30</v>
      </c>
      <c r="I93" s="45">
        <v>0</v>
      </c>
      <c r="J93" s="46">
        <f t="shared" si="18"/>
        <v>2.4</v>
      </c>
      <c r="K93" s="46">
        <f t="shared" si="22"/>
        <v>0</v>
      </c>
      <c r="L93" s="46">
        <f t="shared" si="19"/>
        <v>2.6</v>
      </c>
      <c r="M93" s="46">
        <f t="shared" si="23"/>
        <v>2.5</v>
      </c>
      <c r="N93" s="46"/>
      <c r="O93" s="46">
        <f t="shared" si="20"/>
        <v>1.2</v>
      </c>
      <c r="P93" s="46">
        <v>5</v>
      </c>
      <c r="Q93" s="46">
        <v>0</v>
      </c>
      <c r="R93" s="46">
        <v>5</v>
      </c>
      <c r="S93" s="46">
        <v>0</v>
      </c>
      <c r="T93" s="46">
        <v>0</v>
      </c>
      <c r="U93" s="46">
        <v>0</v>
      </c>
    </row>
    <row r="94" spans="1:21" x14ac:dyDescent="0.35">
      <c r="A94" s="25">
        <v>62</v>
      </c>
      <c r="B94" s="31" t="s">
        <v>283</v>
      </c>
      <c r="C94" s="67" t="s">
        <v>189</v>
      </c>
      <c r="D94" s="66" t="s">
        <v>49</v>
      </c>
      <c r="E94" s="41">
        <v>2</v>
      </c>
      <c r="F94" s="48">
        <f>SUM(G94:I94)</f>
        <v>28</v>
      </c>
      <c r="G94" s="48">
        <v>0</v>
      </c>
      <c r="H94" s="48">
        <v>28</v>
      </c>
      <c r="I94" s="45">
        <v>0</v>
      </c>
      <c r="J94" s="46">
        <f t="shared" si="18"/>
        <v>1.1000000000000001</v>
      </c>
      <c r="K94" s="46">
        <f t="shared" si="22"/>
        <v>0</v>
      </c>
      <c r="L94" s="46">
        <f t="shared" si="19"/>
        <v>0.89999999999999991</v>
      </c>
      <c r="M94" s="46">
        <f t="shared" si="23"/>
        <v>2</v>
      </c>
      <c r="N94" s="46"/>
      <c r="O94" s="46">
        <f t="shared" si="20"/>
        <v>0</v>
      </c>
      <c r="P94" s="46">
        <v>2</v>
      </c>
      <c r="Q94" s="46">
        <v>0</v>
      </c>
      <c r="R94" s="46">
        <v>2</v>
      </c>
      <c r="S94" s="46">
        <v>0</v>
      </c>
      <c r="T94" s="46">
        <v>0</v>
      </c>
      <c r="U94" s="46">
        <v>0</v>
      </c>
    </row>
    <row r="95" spans="1:21" ht="20" x14ac:dyDescent="0.35">
      <c r="A95" s="25">
        <v>63</v>
      </c>
      <c r="B95" s="31" t="s">
        <v>190</v>
      </c>
      <c r="C95" s="65" t="s">
        <v>191</v>
      </c>
      <c r="D95" s="66" t="s">
        <v>49</v>
      </c>
      <c r="E95" s="41">
        <v>5</v>
      </c>
      <c r="F95" s="48">
        <f t="shared" ref="F95:F97" si="26">SUM(G95:I95)</f>
        <v>60</v>
      </c>
      <c r="G95" s="48">
        <v>16</v>
      </c>
      <c r="H95" s="48">
        <v>30</v>
      </c>
      <c r="I95" s="45">
        <v>14</v>
      </c>
      <c r="J95" s="46">
        <f t="shared" si="18"/>
        <v>1.8</v>
      </c>
      <c r="K95" s="46">
        <f t="shared" si="22"/>
        <v>0.6</v>
      </c>
      <c r="L95" s="46">
        <f t="shared" si="19"/>
        <v>2.6</v>
      </c>
      <c r="M95" s="46">
        <f t="shared" si="23"/>
        <v>3.7</v>
      </c>
      <c r="N95" s="46"/>
      <c r="O95" s="46">
        <f t="shared" si="20"/>
        <v>1.2</v>
      </c>
      <c r="P95" s="46">
        <v>5</v>
      </c>
      <c r="Q95" s="46">
        <v>0</v>
      </c>
      <c r="R95" s="46">
        <v>4</v>
      </c>
      <c r="S95" s="46">
        <v>0</v>
      </c>
      <c r="T95" s="46">
        <v>1</v>
      </c>
      <c r="U95" s="46">
        <v>0</v>
      </c>
    </row>
    <row r="96" spans="1:21" x14ac:dyDescent="0.35">
      <c r="A96" s="25">
        <v>64</v>
      </c>
      <c r="B96" s="31" t="s">
        <v>192</v>
      </c>
      <c r="C96" s="67" t="s">
        <v>193</v>
      </c>
      <c r="D96" s="66" t="s">
        <v>49</v>
      </c>
      <c r="E96" s="41">
        <v>4</v>
      </c>
      <c r="F96" s="48">
        <f t="shared" si="26"/>
        <v>48</v>
      </c>
      <c r="G96" s="48">
        <v>16</v>
      </c>
      <c r="H96" s="48">
        <v>32</v>
      </c>
      <c r="I96" s="45">
        <v>0</v>
      </c>
      <c r="J96" s="46">
        <f t="shared" si="18"/>
        <v>1.9</v>
      </c>
      <c r="K96" s="46">
        <f t="shared" si="22"/>
        <v>0</v>
      </c>
      <c r="L96" s="46">
        <f t="shared" si="19"/>
        <v>2.1</v>
      </c>
      <c r="M96" s="46">
        <f t="shared" si="23"/>
        <v>2.7</v>
      </c>
      <c r="N96" s="46"/>
      <c r="O96" s="46">
        <f t="shared" si="20"/>
        <v>0.6</v>
      </c>
      <c r="P96" s="46">
        <v>4</v>
      </c>
      <c r="Q96" s="46">
        <v>0</v>
      </c>
      <c r="R96" s="46">
        <v>4</v>
      </c>
      <c r="S96" s="46">
        <v>0</v>
      </c>
      <c r="T96" s="46">
        <v>0</v>
      </c>
      <c r="U96" s="46">
        <v>0</v>
      </c>
    </row>
    <row r="97" spans="1:21" x14ac:dyDescent="0.35">
      <c r="A97" s="25">
        <v>65</v>
      </c>
      <c r="B97" s="31" t="s">
        <v>194</v>
      </c>
      <c r="C97" s="67" t="s">
        <v>195</v>
      </c>
      <c r="D97" s="66" t="s">
        <v>49</v>
      </c>
      <c r="E97" s="41">
        <v>4</v>
      </c>
      <c r="F97" s="48">
        <f t="shared" si="26"/>
        <v>48</v>
      </c>
      <c r="G97" s="48">
        <v>16</v>
      </c>
      <c r="H97" s="48">
        <v>32</v>
      </c>
      <c r="I97" s="45">
        <v>0</v>
      </c>
      <c r="J97" s="46">
        <f t="shared" ref="J97" si="27">ROUND((G97+H97)/25,1)</f>
        <v>1.9</v>
      </c>
      <c r="K97" s="46">
        <f t="shared" si="22"/>
        <v>0</v>
      </c>
      <c r="L97" s="46">
        <f t="shared" ref="L97" si="28">IF(E97-J97-K97&lt;0,0,E97-J97-K97)</f>
        <v>2.1</v>
      </c>
      <c r="M97" s="46">
        <f t="shared" si="23"/>
        <v>2.7</v>
      </c>
      <c r="N97" s="46"/>
      <c r="O97" s="46">
        <f t="shared" ref="O97" si="29">ROUND(((G97+I97)/25),1)</f>
        <v>0.6</v>
      </c>
      <c r="P97" s="46">
        <v>4</v>
      </c>
      <c r="Q97" s="46">
        <v>0</v>
      </c>
      <c r="R97" s="46">
        <v>4</v>
      </c>
      <c r="S97" s="46">
        <v>0</v>
      </c>
      <c r="T97" s="46">
        <v>0</v>
      </c>
      <c r="U97" s="46">
        <v>0</v>
      </c>
    </row>
    <row r="98" spans="1:21" x14ac:dyDescent="0.35">
      <c r="A98" s="89" t="s">
        <v>196</v>
      </c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</row>
    <row r="99" spans="1:21" x14ac:dyDescent="0.35">
      <c r="A99" s="25">
        <v>1</v>
      </c>
      <c r="B99" s="74" t="s">
        <v>197</v>
      </c>
      <c r="C99" s="67" t="s">
        <v>198</v>
      </c>
      <c r="D99" s="66" t="s">
        <v>56</v>
      </c>
      <c r="E99" s="49">
        <v>2</v>
      </c>
      <c r="F99" s="48">
        <v>32</v>
      </c>
      <c r="G99" s="48">
        <v>16</v>
      </c>
      <c r="H99" s="48">
        <v>16</v>
      </c>
      <c r="I99" s="48">
        <v>0</v>
      </c>
      <c r="J99" s="46">
        <f t="shared" ref="J99:J104" si="30">ROUND((G99+H99)/25,1)</f>
        <v>1.3</v>
      </c>
      <c r="K99" s="46">
        <f>ROUND(I99/25,1)</f>
        <v>0</v>
      </c>
      <c r="L99" s="46">
        <f t="shared" ref="L99:L104" si="31">IF(E99-J99-K99&lt;0,0,E99-J99-K99)</f>
        <v>0.7</v>
      </c>
      <c r="M99" s="46">
        <f t="shared" ref="M99:M104" si="32">IF(ROUND((H99+I99)/25,1)+ROUND((H99+I99)/F99*L99,1)&gt;E99,E99,ROUND((H99+I99)/25,1)+ROUND((H99+I99)/F99*L99,1))</f>
        <v>1</v>
      </c>
      <c r="N99" s="46"/>
      <c r="O99" s="46">
        <f t="shared" ref="O99:O104" si="33">ROUND(((G99+I99)/25),1)</f>
        <v>0.6</v>
      </c>
      <c r="P99" s="46">
        <v>2</v>
      </c>
      <c r="Q99" s="46">
        <v>0</v>
      </c>
      <c r="R99" s="46">
        <v>2</v>
      </c>
      <c r="S99" s="46">
        <v>0</v>
      </c>
      <c r="T99" s="46">
        <v>0</v>
      </c>
      <c r="U99" s="46">
        <v>0</v>
      </c>
    </row>
    <row r="100" spans="1:21" x14ac:dyDescent="0.35">
      <c r="A100" s="45">
        <v>2</v>
      </c>
      <c r="B100" s="75" t="s">
        <v>199</v>
      </c>
      <c r="C100" s="76" t="s">
        <v>200</v>
      </c>
      <c r="D100" s="77" t="s">
        <v>49</v>
      </c>
      <c r="E100" s="49">
        <v>2</v>
      </c>
      <c r="F100" s="48">
        <v>16</v>
      </c>
      <c r="G100" s="48">
        <v>0</v>
      </c>
      <c r="H100" s="48">
        <v>16</v>
      </c>
      <c r="I100" s="48">
        <v>0</v>
      </c>
      <c r="J100" s="46">
        <f t="shared" si="30"/>
        <v>0.6</v>
      </c>
      <c r="K100" s="46">
        <f>ROUND(I100/25,1)</f>
        <v>0</v>
      </c>
      <c r="L100" s="46">
        <f t="shared" si="31"/>
        <v>1.4</v>
      </c>
      <c r="M100" s="46">
        <f t="shared" si="32"/>
        <v>2</v>
      </c>
      <c r="N100" s="46"/>
      <c r="O100" s="46">
        <f t="shared" si="33"/>
        <v>0</v>
      </c>
      <c r="P100" s="46">
        <v>2</v>
      </c>
      <c r="Q100" s="46">
        <v>0</v>
      </c>
      <c r="R100" s="46">
        <v>2</v>
      </c>
      <c r="S100" s="46">
        <v>0</v>
      </c>
      <c r="T100" s="46">
        <v>0</v>
      </c>
      <c r="U100" s="46">
        <v>0</v>
      </c>
    </row>
    <row r="101" spans="1:21" x14ac:dyDescent="0.35">
      <c r="A101" s="25">
        <v>3</v>
      </c>
      <c r="B101" s="78" t="s">
        <v>201</v>
      </c>
      <c r="C101" s="67" t="s">
        <v>202</v>
      </c>
      <c r="D101" s="66" t="s">
        <v>49</v>
      </c>
      <c r="E101" s="49">
        <v>2</v>
      </c>
      <c r="F101" s="48">
        <v>28</v>
      </c>
      <c r="G101" s="48">
        <v>0</v>
      </c>
      <c r="H101" s="48">
        <v>28</v>
      </c>
      <c r="I101" s="48">
        <v>0</v>
      </c>
      <c r="J101" s="46">
        <f t="shared" si="30"/>
        <v>1.1000000000000001</v>
      </c>
      <c r="K101" s="46">
        <f t="shared" ref="K101:K104" si="34">ROUND(I101/25,1)</f>
        <v>0</v>
      </c>
      <c r="L101" s="46">
        <f t="shared" si="31"/>
        <v>0.89999999999999991</v>
      </c>
      <c r="M101" s="46">
        <f t="shared" si="32"/>
        <v>2</v>
      </c>
      <c r="N101" s="46"/>
      <c r="O101" s="46">
        <f t="shared" si="33"/>
        <v>0</v>
      </c>
      <c r="P101" s="46">
        <v>2</v>
      </c>
      <c r="Q101" s="46">
        <v>0</v>
      </c>
      <c r="R101" s="46">
        <v>2</v>
      </c>
      <c r="S101" s="46">
        <v>0</v>
      </c>
      <c r="T101" s="46">
        <v>0</v>
      </c>
      <c r="U101" s="46">
        <v>0</v>
      </c>
    </row>
    <row r="102" spans="1:21" x14ac:dyDescent="0.35">
      <c r="A102" s="25">
        <v>4</v>
      </c>
      <c r="B102" s="79" t="s">
        <v>203</v>
      </c>
      <c r="C102" s="67" t="s">
        <v>204</v>
      </c>
      <c r="D102" s="66" t="s">
        <v>49</v>
      </c>
      <c r="E102" s="49">
        <v>2</v>
      </c>
      <c r="F102" s="48">
        <v>24</v>
      </c>
      <c r="G102" s="48">
        <v>0</v>
      </c>
      <c r="H102" s="48">
        <v>24</v>
      </c>
      <c r="I102" s="48">
        <v>0</v>
      </c>
      <c r="J102" s="46">
        <f t="shared" si="30"/>
        <v>1</v>
      </c>
      <c r="K102" s="46">
        <f t="shared" si="34"/>
        <v>0</v>
      </c>
      <c r="L102" s="46">
        <f t="shared" si="31"/>
        <v>1</v>
      </c>
      <c r="M102" s="46">
        <f t="shared" si="32"/>
        <v>2</v>
      </c>
      <c r="N102" s="46"/>
      <c r="O102" s="46">
        <f t="shared" si="33"/>
        <v>0</v>
      </c>
      <c r="P102" s="46">
        <v>2</v>
      </c>
      <c r="Q102" s="46">
        <v>0</v>
      </c>
      <c r="R102" s="46">
        <v>2</v>
      </c>
      <c r="S102" s="46">
        <v>0</v>
      </c>
      <c r="T102" s="46">
        <v>0</v>
      </c>
      <c r="U102" s="46">
        <v>0</v>
      </c>
    </row>
    <row r="103" spans="1:21" x14ac:dyDescent="0.35">
      <c r="A103" s="45">
        <v>5</v>
      </c>
      <c r="B103" s="78" t="s">
        <v>205</v>
      </c>
      <c r="C103" s="67" t="s">
        <v>206</v>
      </c>
      <c r="D103" s="66" t="s">
        <v>49</v>
      </c>
      <c r="E103" s="49">
        <v>2</v>
      </c>
      <c r="F103" s="48">
        <v>28</v>
      </c>
      <c r="G103" s="48">
        <v>0</v>
      </c>
      <c r="H103" s="48">
        <v>28</v>
      </c>
      <c r="I103" s="48">
        <v>0</v>
      </c>
      <c r="J103" s="46">
        <f t="shared" si="30"/>
        <v>1.1000000000000001</v>
      </c>
      <c r="K103" s="46">
        <f t="shared" si="34"/>
        <v>0</v>
      </c>
      <c r="L103" s="46">
        <f t="shared" si="31"/>
        <v>0.89999999999999991</v>
      </c>
      <c r="M103" s="46">
        <f t="shared" si="32"/>
        <v>2</v>
      </c>
      <c r="N103" s="46"/>
      <c r="O103" s="46">
        <f t="shared" si="33"/>
        <v>0</v>
      </c>
      <c r="P103" s="46">
        <v>2</v>
      </c>
      <c r="Q103" s="46">
        <v>0</v>
      </c>
      <c r="R103" s="46">
        <v>2</v>
      </c>
      <c r="S103" s="46">
        <v>0</v>
      </c>
      <c r="T103" s="46">
        <v>0</v>
      </c>
      <c r="U103" s="46">
        <v>0</v>
      </c>
    </row>
    <row r="104" spans="1:21" x14ac:dyDescent="0.35">
      <c r="A104" s="25">
        <v>6</v>
      </c>
      <c r="B104" s="79" t="s">
        <v>207</v>
      </c>
      <c r="C104" s="67" t="s">
        <v>208</v>
      </c>
      <c r="D104" s="66" t="s">
        <v>49</v>
      </c>
      <c r="E104" s="49">
        <v>2</v>
      </c>
      <c r="F104" s="48">
        <v>30</v>
      </c>
      <c r="G104" s="48">
        <v>0</v>
      </c>
      <c r="H104" s="48">
        <v>30</v>
      </c>
      <c r="I104" s="48">
        <v>0</v>
      </c>
      <c r="J104" s="46">
        <f t="shared" si="30"/>
        <v>1.2</v>
      </c>
      <c r="K104" s="46">
        <f t="shared" si="34"/>
        <v>0</v>
      </c>
      <c r="L104" s="46">
        <f t="shared" si="31"/>
        <v>0.8</v>
      </c>
      <c r="M104" s="46">
        <f t="shared" si="32"/>
        <v>2</v>
      </c>
      <c r="N104" s="46"/>
      <c r="O104" s="46">
        <f t="shared" si="33"/>
        <v>0</v>
      </c>
      <c r="P104" s="46">
        <v>2</v>
      </c>
      <c r="Q104" s="46">
        <v>0</v>
      </c>
      <c r="R104" s="46">
        <v>2</v>
      </c>
      <c r="S104" s="46">
        <v>0</v>
      </c>
      <c r="T104" s="46">
        <v>0</v>
      </c>
      <c r="U104" s="46">
        <v>0</v>
      </c>
    </row>
    <row r="105" spans="1:21" x14ac:dyDescent="0.35">
      <c r="A105" s="89" t="s">
        <v>209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</row>
    <row r="106" spans="1:21" x14ac:dyDescent="0.35">
      <c r="A106" s="25">
        <v>1</v>
      </c>
      <c r="B106" s="43" t="s">
        <v>210</v>
      </c>
      <c r="C106" s="43" t="s">
        <v>211</v>
      </c>
      <c r="D106" s="45" t="s">
        <v>49</v>
      </c>
      <c r="E106" s="57">
        <v>4</v>
      </c>
      <c r="F106" s="80">
        <f t="shared" ref="F106:F110" si="35">G106+H106+I106</f>
        <v>84</v>
      </c>
      <c r="G106" s="80">
        <v>0</v>
      </c>
      <c r="H106" s="80">
        <v>24</v>
      </c>
      <c r="I106" s="80">
        <v>60</v>
      </c>
      <c r="J106" s="46">
        <f t="shared" ref="J106:J110" si="36">ROUND((G106+H106)/25,1)</f>
        <v>1</v>
      </c>
      <c r="K106" s="46">
        <f>ROUND(I106/25,1)</f>
        <v>2.4</v>
      </c>
      <c r="L106" s="46">
        <f t="shared" ref="L106:L110" si="37">IF(E106-J106-K106&lt;0,0,E106-J106-K106)</f>
        <v>0.60000000000000009</v>
      </c>
      <c r="M106" s="46">
        <f t="shared" ref="M106:M110" si="38">IF(ROUND((H106+I106)/25,1)+ROUND((H106+I106)/F106*L106,1)&gt;E106,E106,ROUND((H106+I106)/25,1)+ROUND((H106+I106)/F106*L106,1))</f>
        <v>4</v>
      </c>
      <c r="N106" s="46">
        <f>E106</f>
        <v>4</v>
      </c>
      <c r="O106" s="46">
        <f t="shared" ref="O106:O110" si="39">ROUND(((G106+I106)/25),1)</f>
        <v>2.4</v>
      </c>
      <c r="P106" s="46">
        <v>0</v>
      </c>
      <c r="Q106" s="46">
        <v>4</v>
      </c>
      <c r="R106" s="46">
        <v>4</v>
      </c>
      <c r="S106" s="46">
        <v>0</v>
      </c>
      <c r="T106" s="46">
        <v>0</v>
      </c>
      <c r="U106" s="46">
        <v>0</v>
      </c>
    </row>
    <row r="107" spans="1:21" x14ac:dyDescent="0.35">
      <c r="A107" s="25">
        <v>2</v>
      </c>
      <c r="B107" s="81" t="s">
        <v>212</v>
      </c>
      <c r="C107" s="81" t="s">
        <v>213</v>
      </c>
      <c r="D107" s="25" t="s">
        <v>49</v>
      </c>
      <c r="E107" s="41">
        <v>4</v>
      </c>
      <c r="F107" s="82">
        <f t="shared" si="35"/>
        <v>84</v>
      </c>
      <c r="G107" s="80">
        <v>0</v>
      </c>
      <c r="H107" s="80">
        <v>24</v>
      </c>
      <c r="I107" s="80">
        <v>60</v>
      </c>
      <c r="J107" s="46">
        <f t="shared" si="36"/>
        <v>1</v>
      </c>
      <c r="K107" s="46">
        <f t="shared" ref="K107:K110" si="40">ROUND(I107/25,1)</f>
        <v>2.4</v>
      </c>
      <c r="L107" s="46">
        <f t="shared" si="37"/>
        <v>0.60000000000000009</v>
      </c>
      <c r="M107" s="46">
        <f t="shared" si="38"/>
        <v>4</v>
      </c>
      <c r="N107" s="46">
        <f t="shared" ref="N107:N110" si="41">E107</f>
        <v>4</v>
      </c>
      <c r="O107" s="46">
        <f t="shared" si="39"/>
        <v>2.4</v>
      </c>
      <c r="P107" s="46">
        <v>0</v>
      </c>
      <c r="Q107" s="46">
        <v>4</v>
      </c>
      <c r="R107" s="46">
        <v>4</v>
      </c>
      <c r="S107" s="46">
        <v>0</v>
      </c>
      <c r="T107" s="46">
        <v>0</v>
      </c>
      <c r="U107" s="46">
        <v>0</v>
      </c>
    </row>
    <row r="108" spans="1:21" x14ac:dyDescent="0.35">
      <c r="A108" s="25">
        <v>3</v>
      </c>
      <c r="B108" s="81" t="s">
        <v>214</v>
      </c>
      <c r="C108" s="81" t="s">
        <v>215</v>
      </c>
      <c r="D108" s="25" t="s">
        <v>56</v>
      </c>
      <c r="E108" s="41">
        <v>4</v>
      </c>
      <c r="F108" s="82">
        <f t="shared" si="35"/>
        <v>84</v>
      </c>
      <c r="G108" s="80">
        <v>0</v>
      </c>
      <c r="H108" s="80">
        <v>24</v>
      </c>
      <c r="I108" s="80">
        <v>60</v>
      </c>
      <c r="J108" s="46">
        <f t="shared" si="36"/>
        <v>1</v>
      </c>
      <c r="K108" s="46">
        <f t="shared" si="40"/>
        <v>2.4</v>
      </c>
      <c r="L108" s="46">
        <f t="shared" si="37"/>
        <v>0.60000000000000009</v>
      </c>
      <c r="M108" s="46">
        <f t="shared" si="38"/>
        <v>4</v>
      </c>
      <c r="N108" s="46">
        <f t="shared" si="41"/>
        <v>4</v>
      </c>
      <c r="O108" s="46">
        <f t="shared" si="39"/>
        <v>2.4</v>
      </c>
      <c r="P108" s="46">
        <v>0</v>
      </c>
      <c r="Q108" s="46">
        <v>4</v>
      </c>
      <c r="R108" s="46">
        <v>4</v>
      </c>
      <c r="S108" s="46">
        <v>0</v>
      </c>
      <c r="T108" s="46">
        <v>0</v>
      </c>
      <c r="U108" s="46">
        <v>0</v>
      </c>
    </row>
    <row r="109" spans="1:21" ht="20" x14ac:dyDescent="0.35">
      <c r="A109" s="25">
        <v>4</v>
      </c>
      <c r="B109" s="81" t="s">
        <v>216</v>
      </c>
      <c r="C109" s="73" t="s">
        <v>217</v>
      </c>
      <c r="D109" s="25" t="s">
        <v>49</v>
      </c>
      <c r="E109" s="41">
        <v>3</v>
      </c>
      <c r="F109" s="82">
        <f t="shared" si="35"/>
        <v>50</v>
      </c>
      <c r="G109" s="80">
        <v>0</v>
      </c>
      <c r="H109" s="80">
        <v>30</v>
      </c>
      <c r="I109" s="80">
        <v>20</v>
      </c>
      <c r="J109" s="46">
        <f t="shared" si="36"/>
        <v>1.2</v>
      </c>
      <c r="K109" s="46">
        <f t="shared" si="40"/>
        <v>0.8</v>
      </c>
      <c r="L109" s="46">
        <f t="shared" si="37"/>
        <v>1</v>
      </c>
      <c r="M109" s="46">
        <f t="shared" si="38"/>
        <v>3</v>
      </c>
      <c r="N109" s="46">
        <v>3</v>
      </c>
      <c r="O109" s="46">
        <f t="shared" si="39"/>
        <v>0.8</v>
      </c>
      <c r="P109" s="46">
        <v>0</v>
      </c>
      <c r="Q109" s="46">
        <v>3</v>
      </c>
      <c r="R109" s="46">
        <v>3</v>
      </c>
      <c r="S109" s="46">
        <v>0</v>
      </c>
      <c r="T109" s="46">
        <v>0</v>
      </c>
      <c r="U109" s="46">
        <v>0</v>
      </c>
    </row>
    <row r="110" spans="1:21" ht="20" x14ac:dyDescent="0.35">
      <c r="A110" s="25">
        <v>5</v>
      </c>
      <c r="B110" s="81" t="s">
        <v>290</v>
      </c>
      <c r="C110" s="73" t="s">
        <v>218</v>
      </c>
      <c r="D110" s="25" t="s">
        <v>56</v>
      </c>
      <c r="E110" s="41">
        <v>3</v>
      </c>
      <c r="F110" s="82">
        <f t="shared" si="35"/>
        <v>50</v>
      </c>
      <c r="G110" s="80">
        <v>0</v>
      </c>
      <c r="H110" s="80">
        <v>30</v>
      </c>
      <c r="I110" s="80">
        <v>20</v>
      </c>
      <c r="J110" s="46">
        <f t="shared" si="36"/>
        <v>1.2</v>
      </c>
      <c r="K110" s="46">
        <f t="shared" si="40"/>
        <v>0.8</v>
      </c>
      <c r="L110" s="46">
        <f t="shared" si="37"/>
        <v>1</v>
      </c>
      <c r="M110" s="46">
        <f t="shared" si="38"/>
        <v>3</v>
      </c>
      <c r="N110" s="46">
        <f t="shared" si="41"/>
        <v>3</v>
      </c>
      <c r="O110" s="46">
        <f t="shared" si="39"/>
        <v>0.8</v>
      </c>
      <c r="P110" s="46">
        <v>0</v>
      </c>
      <c r="Q110" s="46">
        <v>3</v>
      </c>
      <c r="R110" s="46">
        <v>3</v>
      </c>
      <c r="S110" s="46">
        <v>0</v>
      </c>
      <c r="T110" s="46">
        <v>0</v>
      </c>
      <c r="U110" s="46">
        <v>0</v>
      </c>
    </row>
    <row r="111" spans="1:21" x14ac:dyDescent="0.35">
      <c r="A111" s="89" t="s">
        <v>289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</row>
    <row r="112" spans="1:21" x14ac:dyDescent="0.35">
      <c r="A112" s="25">
        <v>1</v>
      </c>
      <c r="B112" s="83" t="s">
        <v>219</v>
      </c>
      <c r="C112" s="84" t="s">
        <v>220</v>
      </c>
      <c r="D112" s="25" t="s">
        <v>47</v>
      </c>
      <c r="E112" s="49">
        <v>0</v>
      </c>
      <c r="F112" s="25">
        <v>30</v>
      </c>
      <c r="G112" s="25">
        <v>0</v>
      </c>
      <c r="H112" s="25">
        <v>30</v>
      </c>
      <c r="I112" s="25">
        <v>0</v>
      </c>
      <c r="J112" s="46">
        <v>0</v>
      </c>
      <c r="K112" s="46">
        <v>0</v>
      </c>
      <c r="L112" s="46">
        <v>0</v>
      </c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:21" x14ac:dyDescent="0.35">
      <c r="A113" s="25">
        <v>2</v>
      </c>
      <c r="B113" s="83" t="s">
        <v>221</v>
      </c>
      <c r="C113" s="84" t="s">
        <v>222</v>
      </c>
      <c r="D113" s="25" t="s">
        <v>47</v>
      </c>
      <c r="E113" s="49">
        <v>0</v>
      </c>
      <c r="F113" s="25">
        <v>30</v>
      </c>
      <c r="G113" s="25">
        <v>0</v>
      </c>
      <c r="H113" s="25">
        <v>30</v>
      </c>
      <c r="I113" s="25">
        <v>0</v>
      </c>
      <c r="J113" s="46">
        <v>0</v>
      </c>
      <c r="K113" s="46">
        <v>0</v>
      </c>
      <c r="L113" s="46">
        <v>0</v>
      </c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x14ac:dyDescent="0.35">
      <c r="A114" s="89" t="s">
        <v>223</v>
      </c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</row>
    <row r="115" spans="1:21" x14ac:dyDescent="0.35">
      <c r="A115" s="25">
        <v>1</v>
      </c>
      <c r="B115" s="85" t="s">
        <v>255</v>
      </c>
      <c r="C115" s="83" t="s">
        <v>256</v>
      </c>
      <c r="D115" s="48" t="s">
        <v>49</v>
      </c>
      <c r="E115" s="49">
        <v>2</v>
      </c>
      <c r="F115" s="48">
        <v>16</v>
      </c>
      <c r="G115" s="48">
        <v>0</v>
      </c>
      <c r="H115" s="48">
        <v>16</v>
      </c>
      <c r="I115" s="48">
        <v>0</v>
      </c>
      <c r="J115" s="46">
        <f>ROUND((G115+H115)/25,1)</f>
        <v>0.6</v>
      </c>
      <c r="K115" s="46">
        <f>ROUND(I115/25,1)</f>
        <v>0</v>
      </c>
      <c r="L115" s="46">
        <f t="shared" ref="L115:L120" si="42">IF(E115-J115-K115&lt;0,0,E115-J115-K115)</f>
        <v>1.4</v>
      </c>
      <c r="M115" s="46">
        <f t="shared" ref="M115:M120" si="43">IF(ROUND((H115+I115)/25,1)+ROUND((H115+I115)/F115*L115,1)&gt;E115,E115,ROUND((H115+I115)/25,1)+ROUND((H115+I115)/F115*L115,1))</f>
        <v>2</v>
      </c>
      <c r="N115" s="46">
        <f>E115</f>
        <v>2</v>
      </c>
      <c r="O115" s="46">
        <f t="shared" ref="O115:O120" si="44">ROUND(((G115+I115)/25),1)</f>
        <v>0</v>
      </c>
      <c r="P115" s="46">
        <v>2</v>
      </c>
      <c r="Q115" s="46">
        <v>0</v>
      </c>
      <c r="R115" s="46">
        <v>2</v>
      </c>
      <c r="S115" s="46">
        <v>0</v>
      </c>
      <c r="T115" s="46">
        <v>0</v>
      </c>
      <c r="U115" s="46">
        <v>0</v>
      </c>
    </row>
    <row r="116" spans="1:21" x14ac:dyDescent="0.35">
      <c r="A116" s="25">
        <v>2</v>
      </c>
      <c r="B116" s="87" t="s">
        <v>257</v>
      </c>
      <c r="C116" s="32" t="s">
        <v>258</v>
      </c>
      <c r="D116" s="48" t="s">
        <v>49</v>
      </c>
      <c r="E116" s="49">
        <v>2</v>
      </c>
      <c r="F116" s="48">
        <v>16</v>
      </c>
      <c r="G116" s="48">
        <v>0</v>
      </c>
      <c r="H116" s="48">
        <v>16</v>
      </c>
      <c r="I116" s="48">
        <v>0</v>
      </c>
      <c r="J116" s="46">
        <f t="shared" ref="J116:J120" si="45">ROUND((G116+H116)/25,1)</f>
        <v>0.6</v>
      </c>
      <c r="K116" s="46">
        <f t="shared" ref="K116:K120" si="46">ROUND(I116/25,1)</f>
        <v>0</v>
      </c>
      <c r="L116" s="46">
        <f t="shared" si="42"/>
        <v>1.4</v>
      </c>
      <c r="M116" s="46">
        <f t="shared" si="43"/>
        <v>2</v>
      </c>
      <c r="N116" s="46">
        <f t="shared" ref="N116:N120" si="47">E116</f>
        <v>2</v>
      </c>
      <c r="O116" s="46">
        <f t="shared" si="44"/>
        <v>0</v>
      </c>
      <c r="P116" s="46">
        <v>2</v>
      </c>
      <c r="Q116" s="46">
        <v>0</v>
      </c>
      <c r="R116" s="46">
        <v>2</v>
      </c>
      <c r="S116" s="46">
        <v>0</v>
      </c>
      <c r="T116" s="46">
        <v>0</v>
      </c>
      <c r="U116" s="46">
        <v>0</v>
      </c>
    </row>
    <row r="117" spans="1:21" x14ac:dyDescent="0.35">
      <c r="A117" s="25">
        <v>3</v>
      </c>
      <c r="B117" s="87" t="s">
        <v>259</v>
      </c>
      <c r="C117" s="32" t="s">
        <v>260</v>
      </c>
      <c r="D117" s="48" t="s">
        <v>49</v>
      </c>
      <c r="E117" s="49">
        <v>2</v>
      </c>
      <c r="F117" s="48">
        <v>16</v>
      </c>
      <c r="G117" s="48">
        <v>0</v>
      </c>
      <c r="H117" s="48">
        <v>16</v>
      </c>
      <c r="I117" s="48">
        <v>0</v>
      </c>
      <c r="J117" s="46">
        <f t="shared" si="45"/>
        <v>0.6</v>
      </c>
      <c r="K117" s="46">
        <f t="shared" si="46"/>
        <v>0</v>
      </c>
      <c r="L117" s="46">
        <f t="shared" si="42"/>
        <v>1.4</v>
      </c>
      <c r="M117" s="46">
        <f t="shared" si="43"/>
        <v>2</v>
      </c>
      <c r="N117" s="46">
        <f t="shared" si="47"/>
        <v>2</v>
      </c>
      <c r="O117" s="46">
        <f t="shared" si="44"/>
        <v>0</v>
      </c>
      <c r="P117" s="46">
        <v>2</v>
      </c>
      <c r="Q117" s="46">
        <v>0</v>
      </c>
      <c r="R117" s="46">
        <v>2</v>
      </c>
      <c r="S117" s="46">
        <v>0</v>
      </c>
      <c r="T117" s="46">
        <v>0</v>
      </c>
      <c r="U117" s="46">
        <v>0</v>
      </c>
    </row>
    <row r="118" spans="1:21" x14ac:dyDescent="0.35">
      <c r="A118" s="25">
        <v>4</v>
      </c>
      <c r="B118" s="87" t="s">
        <v>261</v>
      </c>
      <c r="C118" s="32" t="s">
        <v>262</v>
      </c>
      <c r="D118" s="48" t="s">
        <v>49</v>
      </c>
      <c r="E118" s="49">
        <v>2</v>
      </c>
      <c r="F118" s="48">
        <v>16</v>
      </c>
      <c r="G118" s="48">
        <v>0</v>
      </c>
      <c r="H118" s="48">
        <v>16</v>
      </c>
      <c r="I118" s="48">
        <v>0</v>
      </c>
      <c r="J118" s="46">
        <f t="shared" si="45"/>
        <v>0.6</v>
      </c>
      <c r="K118" s="46">
        <f t="shared" si="46"/>
        <v>0</v>
      </c>
      <c r="L118" s="46">
        <f t="shared" si="42"/>
        <v>1.4</v>
      </c>
      <c r="M118" s="46">
        <f t="shared" si="43"/>
        <v>2</v>
      </c>
      <c r="N118" s="46">
        <f t="shared" si="47"/>
        <v>2</v>
      </c>
      <c r="O118" s="46">
        <f t="shared" si="44"/>
        <v>0</v>
      </c>
      <c r="P118" s="46">
        <v>2</v>
      </c>
      <c r="Q118" s="46">
        <v>0</v>
      </c>
      <c r="R118" s="46">
        <v>2</v>
      </c>
      <c r="S118" s="46">
        <v>0</v>
      </c>
      <c r="T118" s="46">
        <v>0</v>
      </c>
      <c r="U118" s="46">
        <v>0</v>
      </c>
    </row>
    <row r="119" spans="1:21" x14ac:dyDescent="0.35">
      <c r="A119" s="25">
        <v>5</v>
      </c>
      <c r="B119" s="87" t="s">
        <v>292</v>
      </c>
      <c r="C119" s="32" t="s">
        <v>263</v>
      </c>
      <c r="D119" s="48" t="s">
        <v>49</v>
      </c>
      <c r="E119" s="49">
        <v>2</v>
      </c>
      <c r="F119" s="48">
        <v>16</v>
      </c>
      <c r="G119" s="48">
        <v>0</v>
      </c>
      <c r="H119" s="48">
        <v>16</v>
      </c>
      <c r="I119" s="48">
        <v>0</v>
      </c>
      <c r="J119" s="46">
        <f t="shared" si="45"/>
        <v>0.6</v>
      </c>
      <c r="K119" s="46">
        <f t="shared" si="46"/>
        <v>0</v>
      </c>
      <c r="L119" s="46">
        <f t="shared" si="42"/>
        <v>1.4</v>
      </c>
      <c r="M119" s="46">
        <f t="shared" si="43"/>
        <v>2</v>
      </c>
      <c r="N119" s="46">
        <f t="shared" si="47"/>
        <v>2</v>
      </c>
      <c r="O119" s="46">
        <f t="shared" si="44"/>
        <v>0</v>
      </c>
      <c r="P119" s="46">
        <v>2</v>
      </c>
      <c r="Q119" s="46">
        <v>0</v>
      </c>
      <c r="R119" s="46">
        <v>2</v>
      </c>
      <c r="S119" s="46">
        <v>0</v>
      </c>
      <c r="T119" s="46">
        <v>0</v>
      </c>
      <c r="U119" s="46">
        <v>0</v>
      </c>
    </row>
    <row r="120" spans="1:21" x14ac:dyDescent="0.35">
      <c r="A120" s="25">
        <v>6</v>
      </c>
      <c r="B120" s="87" t="s">
        <v>264</v>
      </c>
      <c r="C120" s="32" t="s">
        <v>265</v>
      </c>
      <c r="D120" s="48" t="s">
        <v>49</v>
      </c>
      <c r="E120" s="49">
        <v>2</v>
      </c>
      <c r="F120" s="48">
        <v>16</v>
      </c>
      <c r="G120" s="48">
        <v>0</v>
      </c>
      <c r="H120" s="48">
        <v>16</v>
      </c>
      <c r="I120" s="48">
        <v>0</v>
      </c>
      <c r="J120" s="46">
        <f t="shared" si="45"/>
        <v>0.6</v>
      </c>
      <c r="K120" s="46">
        <f t="shared" si="46"/>
        <v>0</v>
      </c>
      <c r="L120" s="46">
        <f t="shared" si="42"/>
        <v>1.4</v>
      </c>
      <c r="M120" s="46">
        <f t="shared" si="43"/>
        <v>2</v>
      </c>
      <c r="N120" s="46">
        <f t="shared" si="47"/>
        <v>2</v>
      </c>
      <c r="O120" s="46">
        <f t="shared" si="44"/>
        <v>0</v>
      </c>
      <c r="P120" s="46">
        <v>2</v>
      </c>
      <c r="Q120" s="46">
        <v>0</v>
      </c>
      <c r="R120" s="46">
        <v>2</v>
      </c>
      <c r="S120" s="46">
        <v>0</v>
      </c>
      <c r="T120" s="46">
        <v>0</v>
      </c>
      <c r="U120" s="46">
        <v>0</v>
      </c>
    </row>
    <row r="121" spans="1:21" x14ac:dyDescent="0.35">
      <c r="A121" s="89" t="s">
        <v>230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</row>
    <row r="122" spans="1:21" x14ac:dyDescent="0.35">
      <c r="A122" s="25"/>
      <c r="B122" s="25"/>
      <c r="C122" s="25"/>
      <c r="D122" s="25"/>
      <c r="E122" s="25"/>
      <c r="F122" s="25" t="s">
        <v>25</v>
      </c>
      <c r="G122" s="25" t="s">
        <v>231</v>
      </c>
      <c r="H122" s="25" t="s">
        <v>232</v>
      </c>
      <c r="I122" s="25" t="s">
        <v>233</v>
      </c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:21" x14ac:dyDescent="0.35">
      <c r="A123" s="25">
        <v>1</v>
      </c>
      <c r="B123" s="81" t="s">
        <v>234</v>
      </c>
      <c r="C123" s="88" t="s">
        <v>235</v>
      </c>
      <c r="D123" s="48" t="s">
        <v>47</v>
      </c>
      <c r="E123" s="49">
        <v>2</v>
      </c>
      <c r="F123" s="48">
        <f>SUM(G123:I123)</f>
        <v>52</v>
      </c>
      <c r="G123" s="48">
        <v>2</v>
      </c>
      <c r="H123" s="48">
        <v>10</v>
      </c>
      <c r="I123" s="48">
        <v>40</v>
      </c>
      <c r="J123" s="46">
        <f>IF((ROUND((G123+H123+I123)/25,1))&lt;E123,(ROUND((G123+H123+I123)/25,1)),E123)</f>
        <v>2</v>
      </c>
      <c r="K123" s="46">
        <v>0</v>
      </c>
      <c r="L123" s="46">
        <f t="shared" ref="L123:L126" si="48">IF(E123-J123-K123&lt;0,0,E123-J123-K123)</f>
        <v>0</v>
      </c>
      <c r="M123" s="46">
        <f>E123</f>
        <v>2</v>
      </c>
      <c r="N123" s="46"/>
      <c r="O123" s="46"/>
      <c r="P123" s="46">
        <v>2</v>
      </c>
      <c r="Q123" s="46">
        <v>0</v>
      </c>
      <c r="R123" s="46">
        <v>2</v>
      </c>
      <c r="S123" s="46">
        <v>0</v>
      </c>
      <c r="T123" s="46">
        <v>0</v>
      </c>
      <c r="U123" s="46">
        <v>0</v>
      </c>
    </row>
    <row r="124" spans="1:21" x14ac:dyDescent="0.35">
      <c r="A124" s="25">
        <v>2</v>
      </c>
      <c r="B124" s="81" t="s">
        <v>236</v>
      </c>
      <c r="C124" s="88" t="s">
        <v>237</v>
      </c>
      <c r="D124" s="48" t="s">
        <v>47</v>
      </c>
      <c r="E124" s="49">
        <v>3</v>
      </c>
      <c r="F124" s="48">
        <f t="shared" ref="F124:F126" si="49">SUM(G124:I124)</f>
        <v>72</v>
      </c>
      <c r="G124" s="48">
        <v>2</v>
      </c>
      <c r="H124" s="48">
        <v>10</v>
      </c>
      <c r="I124" s="48">
        <v>60</v>
      </c>
      <c r="J124" s="46">
        <f>IF((ROUND((G124+H124+I124)/25,1))&lt;E124,(ROUND((G124+H124+I124)/25,1)),E124)</f>
        <v>2.9</v>
      </c>
      <c r="K124" s="46">
        <v>0</v>
      </c>
      <c r="L124" s="46">
        <f t="shared" si="48"/>
        <v>0.10000000000000009</v>
      </c>
      <c r="M124" s="46">
        <f t="shared" ref="M124:M126" si="50">E124</f>
        <v>3</v>
      </c>
      <c r="N124" s="46"/>
      <c r="O124" s="46"/>
      <c r="P124" s="46">
        <v>3</v>
      </c>
      <c r="Q124" s="46">
        <v>0</v>
      </c>
      <c r="R124" s="46">
        <v>3</v>
      </c>
      <c r="S124" s="46">
        <v>0</v>
      </c>
      <c r="T124" s="46">
        <v>0</v>
      </c>
      <c r="U124" s="46">
        <v>0</v>
      </c>
    </row>
    <row r="125" spans="1:21" x14ac:dyDescent="0.35">
      <c r="A125" s="25">
        <v>3</v>
      </c>
      <c r="B125" s="81" t="s">
        <v>238</v>
      </c>
      <c r="C125" s="88" t="s">
        <v>239</v>
      </c>
      <c r="D125" s="48" t="s">
        <v>47</v>
      </c>
      <c r="E125" s="49">
        <v>3</v>
      </c>
      <c r="F125" s="48">
        <f t="shared" si="49"/>
        <v>72</v>
      </c>
      <c r="G125" s="48">
        <v>2</v>
      </c>
      <c r="H125" s="48">
        <v>10</v>
      </c>
      <c r="I125" s="48">
        <v>60</v>
      </c>
      <c r="J125" s="46">
        <f>IF((ROUND((G125+H125+I125)/25,1))&lt;E125,(ROUND((G125+H125+I125)/25,1)),E125)</f>
        <v>2.9</v>
      </c>
      <c r="K125" s="46">
        <v>0</v>
      </c>
      <c r="L125" s="46">
        <f t="shared" si="48"/>
        <v>0.10000000000000009</v>
      </c>
      <c r="M125" s="46">
        <f t="shared" si="50"/>
        <v>3</v>
      </c>
      <c r="N125" s="46"/>
      <c r="O125" s="46"/>
      <c r="P125" s="46">
        <v>3</v>
      </c>
      <c r="Q125" s="46">
        <v>0</v>
      </c>
      <c r="R125" s="46">
        <v>3</v>
      </c>
      <c r="S125" s="46">
        <v>0</v>
      </c>
      <c r="T125" s="46">
        <v>0</v>
      </c>
      <c r="U125" s="46">
        <v>0</v>
      </c>
    </row>
    <row r="126" spans="1:21" x14ac:dyDescent="0.35">
      <c r="A126" s="25">
        <v>4</v>
      </c>
      <c r="B126" s="81" t="s">
        <v>240</v>
      </c>
      <c r="C126" s="88" t="s">
        <v>241</v>
      </c>
      <c r="D126" s="48" t="s">
        <v>47</v>
      </c>
      <c r="E126" s="49">
        <v>4</v>
      </c>
      <c r="F126" s="48">
        <f t="shared" si="49"/>
        <v>92</v>
      </c>
      <c r="G126" s="48">
        <v>2</v>
      </c>
      <c r="H126" s="48">
        <v>10</v>
      </c>
      <c r="I126" s="48">
        <v>80</v>
      </c>
      <c r="J126" s="46">
        <f>IF((ROUND((G126+H126+I126)/25,1))&lt;E126,(ROUND((G126+H126+I126)/25,1)),E126)</f>
        <v>3.7</v>
      </c>
      <c r="K126" s="46">
        <v>0</v>
      </c>
      <c r="L126" s="46">
        <f t="shared" si="48"/>
        <v>0.29999999999999982</v>
      </c>
      <c r="M126" s="46">
        <f t="shared" si="50"/>
        <v>4</v>
      </c>
      <c r="N126" s="46"/>
      <c r="O126" s="46"/>
      <c r="P126" s="46">
        <v>4</v>
      </c>
      <c r="Q126" s="46">
        <v>0</v>
      </c>
      <c r="R126" s="46">
        <v>4</v>
      </c>
      <c r="S126" s="46">
        <v>0</v>
      </c>
      <c r="T126" s="46">
        <v>0</v>
      </c>
      <c r="U126" s="46">
        <v>0</v>
      </c>
    </row>
  </sheetData>
  <protectedRanges>
    <protectedRange sqref="B112" name="Kody_1_6_1_7"/>
    <protectedRange sqref="B113" name="Kody_1_6_1_8"/>
    <protectedRange sqref="D115:I115" name="Przedmioty_1_1_2_1"/>
    <protectedRange sqref="D116:I116" name="Przedmioty_2_1_1_2_1_1"/>
    <protectedRange sqref="D119:I119" name="Przedmioty_1_1_1_3_1"/>
    <protectedRange sqref="D117:I117" name="Przedmioty_2_2_1_1_1_1_1"/>
    <protectedRange sqref="C116" name="Przedmioty_2_8_1_1"/>
    <protectedRange sqref="B119" name="Kody_1_6_1_5"/>
    <protectedRange sqref="C120" name="Przedmioty_2_8_1_5"/>
    <protectedRange sqref="C115" name="Przedmioty_2_8"/>
    <protectedRange sqref="B116" name="Kody_1_6_3"/>
    <protectedRange sqref="B117" name="Kody_1_6_4"/>
    <protectedRange sqref="C118" name="Przedmioty_2_8_3"/>
    <protectedRange sqref="C119" name="Przedmioty_2_8_4"/>
    <protectedRange sqref="B118" name="Kody_1_6_5"/>
    <protectedRange sqref="B120" name="Kody_1_6_6"/>
    <protectedRange sqref="D31 D17:D18" name="Przedmioty_1_1_1_1_1_2_1"/>
    <protectedRange sqref="D19:D23 D27 D29" name="Przedmioty_1_1_1_2_1_1_1"/>
    <protectedRange sqref="D24:D26 D28 D30" name="Przedmioty_3_1_1_1"/>
    <protectedRange sqref="B22:B23 B27 B29" name="Kody_1_3_2_1_1_1_1"/>
    <protectedRange sqref="B16:B21 B24:B26 B28 B30:B31" name="Kody_1_1_4_2_1"/>
    <protectedRange sqref="C22:C23 C27 C29" name="Przedmioty_2_2_1"/>
    <protectedRange sqref="C16:C21 C24:C26 C28 C30:C31" name="Przedmioty_2_6_2_1"/>
    <protectedRange sqref="E31 E17:E18 H31:I31 G17:I18 G19:G31" name="Przedmioty_1_1_1_1_1_2_2_2"/>
    <protectedRange sqref="E19:E23 H19:I23 E27 H27:I27 E29 H29:I29" name="Przedmioty_1_1_1_2_1_1_2_2"/>
    <protectedRange sqref="E24:E25 E28 H24:I26 H28:I28 E30 H30:I30" name="Przedmioty_3_1_1_2_2"/>
    <protectedRange sqref="E26" name="ECTS_1_1_4_1_1_2"/>
    <protectedRange sqref="B33 B52" name="Kody_1_14_1"/>
    <protectedRange sqref="B42 B34 B37" name="Kody_1_1_26_1"/>
    <protectedRange sqref="B35" name="Kody_1_2_7_1"/>
    <protectedRange sqref="C33 C52" name="Przedmioty_2_2_1_4_1_1"/>
    <protectedRange sqref="C42 C34 C37" name="Przedmioty_2_1_1_2"/>
    <protectedRange sqref="C35" name="Przedmioty_2_1_1_1_1"/>
    <protectedRange sqref="B38" name="Kody_1_1_1_1_2"/>
    <protectedRange sqref="C38" name="Przedmioty_2_1_1_4_1"/>
    <protectedRange sqref="B39" name="Kody_1_1_2_1_1"/>
    <protectedRange sqref="C39" name="Przedmioty_2_1_1_5_1"/>
    <protectedRange sqref="C48 C36 C46" name="Przedmioty_2_2_4_2"/>
    <protectedRange sqref="B48 B36 B46" name="Kody_1_3_1_2"/>
    <protectedRange sqref="C45" name="Przedmioty_2_1_1_6_2"/>
    <protectedRange sqref="B45" name="Kody_1_1_3_1_1"/>
    <protectedRange sqref="C59" name="Przedmioty_2_1_1_1_3_2"/>
    <protectedRange sqref="B59" name="Kody_1_2_1_1_1"/>
    <protectedRange sqref="C40:C41 C43:C44" name="Przedmioty_2_1_2_1"/>
    <protectedRange sqref="B40:B41 B43:B44" name="Kody_1_1_1_1_1_1"/>
    <protectedRange sqref="C49" name="Przedmioty_2_2_5_2"/>
    <protectedRange sqref="B49" name="Kody_1_4_1_1"/>
    <protectedRange sqref="C65 C50 C47" name="Przedmioty_2_1_1_7_2"/>
    <protectedRange sqref="B65 B50 B47" name="Kody_1_1_5_1_1"/>
    <protectedRange sqref="B51" name="Kody_1_1_6_1_1"/>
    <protectedRange sqref="C51" name="Przedmioty_2_1_1_8_2"/>
    <protectedRange sqref="C53:C54" name="Przedmioty_2_2_6_2"/>
    <protectedRange sqref="B53:B54" name="Kody_1_5_1_1"/>
    <protectedRange sqref="C56:C58" name="Przedmioty_2_1_1_9_2"/>
    <protectedRange sqref="B56:B58" name="Kody_1_1_7_1_1"/>
    <protectedRange sqref="C55" name="Przedmioty_2_1_1_1_4_2"/>
    <protectedRange sqref="B55" name="Kody_1_2_2_1_1"/>
    <protectedRange sqref="C62" name="Przedmioty_2_2_7_2"/>
    <protectedRange sqref="B62" name="Kody_1_6_2_1"/>
    <protectedRange sqref="C60" name="Przedmioty_2_1_1_10_2"/>
    <protectedRange sqref="B60" name="Kody_1_1_8_1_1"/>
    <protectedRange sqref="C61 C63:C64 C66" name="Przedmioty_2_1_2_2_2"/>
    <protectedRange sqref="B61 B63:B64 B66" name="Kody_1_1_1_2_1"/>
    <protectedRange sqref="C67" name="Przedmioty_2_1_1_11_2"/>
    <protectedRange sqref="B67" name="Kody_1_1_9_1_1"/>
    <protectedRange sqref="C68" name="Przedmioty_2_2_8_2"/>
    <protectedRange sqref="B68" name="Kody_1_7_1_1"/>
    <protectedRange sqref="D38:D39" name="Przedmioty_2_1_1_2_1_1_1"/>
    <protectedRange sqref="D33 D52" name="Przedmioty_2_2_3_1"/>
    <protectedRange sqref="D42 D34 D37" name="Przedmioty_2_1_1_3_1"/>
    <protectedRange sqref="D35" name="Przedmioty_2_1_1_1_2_1"/>
    <protectedRange sqref="D48 D36 D46" name="Przedmioty_2_2_4_1_1"/>
    <protectedRange sqref="D45" name="Przedmioty_2_1_1_6_1_1"/>
    <protectedRange sqref="D59" name="Przedmioty_2_1_1_1_3_1_1"/>
    <protectedRange sqref="D40:D41 D43:D44" name="Przedmioty_2_1_2_6_1"/>
    <protectedRange sqref="D49" name="Przedmioty_2_2_5_1_1"/>
    <protectedRange sqref="D65 D50 D47" name="Przedmioty_2_1_1_7_1_1"/>
    <protectedRange sqref="D51" name="Przedmioty_2_1_1_8_1_1"/>
    <protectedRange sqref="D53:D54" name="Przedmioty_2_2_6_1_1"/>
    <protectedRange sqref="D56:D58" name="Przedmioty_2_1_1_9_1_1"/>
    <protectedRange sqref="D55" name="Przedmioty_2_1_1_1_4_1_1"/>
    <protectedRange sqref="D62" name="Przedmioty_2_2_7_1_1"/>
    <protectedRange sqref="D60" name="Przedmioty_2_1_1_10_1_1"/>
    <protectedRange sqref="D61 D63:D64 D66" name="Przedmioty_2_1_2_2_1_1"/>
    <protectedRange sqref="D67" name="Przedmioty_2_1_1_11_1_1"/>
    <protectedRange sqref="D68" name="Przedmioty_2_2_8_1_1"/>
    <protectedRange sqref="E53:E58" name="ECTS_1_1_2_1_4_1_1"/>
    <protectedRange sqref="F53:H58 F60:F64 F66:F68" name="Przedmioty_1_2_1_1_2_2_1_1"/>
    <protectedRange sqref="E33" name="ECTS_1_2_1_1"/>
    <protectedRange sqref="E52 E34" name="ECTS_1_1_2_1_11_2"/>
    <protectedRange sqref="E38:E39" name="ECTS_3_2_1"/>
    <protectedRange sqref="E35 E37" name="ECTS_1_1_2_1_11_1_1"/>
    <protectedRange sqref="E36 E40:E41 E48 E43:E46 E59" name="ECTS_1_1_2_1_1_2_1"/>
    <protectedRange sqref="G36:H36 G40:H41 G48:H48 G43:H46" name="Przedmioty_1_2_1_1_1_2_1"/>
    <protectedRange sqref="G59:H59" name="Przedmioty_1_2_1_1_2_4_1"/>
    <protectedRange sqref="E49" name="ECTS_1_3_1_1_1"/>
    <protectedRange sqref="E65 E50 E47" name="ECTS_1_1_2_1_2_1_1"/>
    <protectedRange sqref="G65:H65 G47:H47 G49:H50" name="Przedmioty_1_2_1_1_2_1_1_1_1"/>
    <protectedRange sqref="E51" name="ECTS_1_1_2_1_3_1_1"/>
    <protectedRange sqref="G51:H51" name="Przedmioty_1_2_1_1_3_4_1"/>
    <protectedRange sqref="E60:E64 E66" name="ECTS_1_1_2_1_5_1_1"/>
    <protectedRange sqref="G67:G68 G60:H64 G66:H66" name="Przedmioty_1_2_1_1_2_3_1_1"/>
    <protectedRange sqref="E67" name="ECTS_1_1_2_1_6_1_1"/>
    <protectedRange sqref="H67" name="Przedmioty_1_2_1_1_3_1_1_1_1"/>
    <protectedRange sqref="E68" name="ECTS_1_1_2_1_7_1_1"/>
    <protectedRange sqref="H68" name="Przedmioty_1_2_1_1_3_2_1_1"/>
    <protectedRange sqref="E42" name="ECTS_1_1_2_1_1_1_1"/>
    <protectedRange sqref="C69 C73" name="Przedmioty_2_2_8_3"/>
    <protectedRange sqref="B69 B73" name="Kody_1_7_1_2"/>
    <protectedRange sqref="C71:C72 C74" name="Przedmioty_2_1_1_12_2"/>
    <protectedRange sqref="B71:B72 B74" name="Kody_1_1_10_1_1"/>
    <protectedRange sqref="C70" name="Przedmioty_2_1_1_1_5_2"/>
    <protectedRange sqref="B70" name="Kody_1_2_3_1_1"/>
    <protectedRange sqref="C75:C76" name="Przedmioty_2_2_9_2"/>
    <protectedRange sqref="B75:B76" name="Kody_1_8_1_1"/>
    <protectedRange sqref="C78:C80" name="Przedmioty_2_1_1_13_2"/>
    <protectedRange sqref="B78:B80" name="Kody_1_1_11_1_1"/>
    <protectedRange sqref="C77" name="Przedmioty_2_1_1_1_6_2"/>
    <protectedRange sqref="B77" name="Kody_1_2_4_1_1"/>
    <protectedRange sqref="C81" name="Przedmioty_2_1_2_3_2"/>
    <protectedRange sqref="B81" name="Kody_1_1_1_3_1"/>
    <protectedRange sqref="C87:C88 C82" name="Przedmioty_2_2_10_2"/>
    <protectedRange sqref="B87:B88 B82" name="Kody_1_9_1_1"/>
    <protectedRange sqref="C86" name="Przedmioty_2_1_1_14_2"/>
    <protectedRange sqref="B86" name="Kody_1_1_12_1_1"/>
    <protectedRange sqref="C83:C85" name="Przedmioty_2_1_2_4_1_1"/>
    <protectedRange sqref="B83:B85" name="Kody_1_1_1_4_1"/>
    <protectedRange sqref="C95" name="Przedmioty_2_2_11_1_1"/>
    <protectedRange sqref="B95" name="Kody_1_10_1_1"/>
    <protectedRange sqref="C90:C93" name="Przedmioty_2_1_1_15_2"/>
    <protectedRange sqref="B90:B93" name="Kody_1_1_13_1_1"/>
    <protectedRange sqref="C89" name="Przedmioty_2_1_1_1_7_2"/>
    <protectedRange sqref="B89" name="Kody_1_2_5_1_1"/>
    <protectedRange sqref="C94 C96:C97" name="Przedmioty_2_1_2_5_2"/>
    <protectedRange sqref="B94 B96:B97" name="Kody_1_1_1_5_1"/>
    <protectedRange sqref="D69 D73" name="Przedmioty_2_2_8_1_2"/>
    <protectedRange sqref="D71:D72 D74" name="Przedmioty_2_1_1_12_1_1"/>
    <protectedRange sqref="D70" name="Przedmioty_2_1_1_1_5_1_1"/>
    <protectedRange sqref="D75:D76" name="Przedmioty_2_2_9_1_1"/>
    <protectedRange sqref="D78:D80" name="Przedmioty_2_1_1_13_1_1"/>
    <protectedRange sqref="D77" name="Przedmioty_2_1_1_1_6_1_1"/>
    <protectedRange sqref="D81" name="Przedmioty_2_1_2_3_1_1"/>
    <protectedRange sqref="D86" name="Przedmioty_2_1_1_14_1_1"/>
    <protectedRange sqref="D83:D85" name="Przedmioty_2_1_2_4_1_1_1"/>
    <protectedRange sqref="D95" name="Przedmioty_2_2_11_1_1_1"/>
    <protectedRange sqref="D90:D93" name="Przedmioty_2_1_1_15_1_1"/>
    <protectedRange sqref="D89" name="Przedmioty_2_1_1_1_7_1_1"/>
    <protectedRange sqref="D94 D96:D97" name="Przedmioty_2_1_2_5_1_1"/>
    <protectedRange sqref="F69:F74" name="Przedmioty_1_2_1_1_2_2_1_2"/>
    <protectedRange sqref="E82" name="ECTS_1_1_2_1_9_1_1"/>
    <protectedRange sqref="G82:H82" name="Przedmioty_1_2_1_1_4_1_2_1"/>
    <protectedRange sqref="G69:G70" name="Przedmioty_1_2_1_1_2_3_1_2"/>
    <protectedRange sqref="E73" name="ECTS_1_4_1_1"/>
    <protectedRange sqref="E74 E69:E72" name="ECTS_1_1_2_1_7_1_2"/>
    <protectedRange sqref="G71:H74 H69:H70" name="Przedmioty_1_2_1_1_3_2_1_2"/>
    <protectedRange sqref="E75" name="ECTS_1_1_2_1_8_2_1"/>
    <protectedRange sqref="F75:H75 F76:F93" name="Przedmioty_1_2_1_1_3_3_2_1"/>
    <protectedRange sqref="E76:E81" name="ECTS_1_1_2_1_8_4_1"/>
    <protectedRange sqref="G77:H81" name="Przedmioty_1_2_1_1_3_3_4_1"/>
    <protectedRange sqref="G76:H76" name="Przedmioty_1_2_1_1_6_1"/>
    <protectedRange sqref="E83:E88" name="ECTS_1_1_2_1_9_2_1"/>
    <protectedRange sqref="G83:H88" name="Przedmioty_1_2_1_1_4_2_1"/>
    <protectedRange sqref="E89:E97" name="ECTS_1_1_2_1_10_2_1"/>
    <protectedRange sqref="G89:H93 F94:H97" name="Przedmioty_1_2_1_1_4_1_3_1"/>
    <protectedRange sqref="B100" name="Kody_6_1_1"/>
    <protectedRange sqref="C102:D102 C104:D104" name="Przedmioty_2_3_1_1"/>
    <protectedRange sqref="B102 B104" name="Kody_1_3_1_1_1"/>
    <protectedRange sqref="E99:I104" name="Przedmioty_1_1_1"/>
    <protectedRange sqref="E106:E110" name="ECTS_1_9_1"/>
    <protectedRange sqref="C106:D110" name="Przedmioty_1_1_2_1_3_1"/>
    <protectedRange sqref="B106:B110" name="Kody_1_5_1_1_3_1_1_2_5_1"/>
    <protectedRange sqref="D123:I126" name="Przedmioty_2_2_2"/>
    <protectedRange sqref="C123" name="Przedmioty_2_2_1_1"/>
    <protectedRange sqref="C124" name="Przedmioty_2_2_1_1_1"/>
    <protectedRange sqref="C125" name="Przedmioty_2_2_1_2"/>
    <protectedRange sqref="C126" name="Przedmioty_2_2_1_3"/>
  </protectedRanges>
  <mergeCells count="46">
    <mergeCell ref="A4:D4"/>
    <mergeCell ref="E4:I4"/>
    <mergeCell ref="A1:I1"/>
    <mergeCell ref="A2:D2"/>
    <mergeCell ref="E2:I2"/>
    <mergeCell ref="A3:D3"/>
    <mergeCell ref="E3:I3"/>
    <mergeCell ref="A5:D5"/>
    <mergeCell ref="E5:I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F10:I11"/>
    <mergeCell ref="A11:D11"/>
    <mergeCell ref="K13:L13"/>
    <mergeCell ref="M13:M14"/>
    <mergeCell ref="N13:N14"/>
    <mergeCell ref="O13:O14"/>
    <mergeCell ref="F12:I12"/>
    <mergeCell ref="F13:F14"/>
    <mergeCell ref="G13:G14"/>
    <mergeCell ref="H13:H14"/>
    <mergeCell ref="I13:I14"/>
    <mergeCell ref="J13:J14"/>
    <mergeCell ref="A105:U105"/>
    <mergeCell ref="A111:U111"/>
    <mergeCell ref="A114:U114"/>
    <mergeCell ref="A121:U121"/>
    <mergeCell ref="P13:P14"/>
    <mergeCell ref="Q13:Q14"/>
    <mergeCell ref="S13:U13"/>
    <mergeCell ref="A15:U15"/>
    <mergeCell ref="A32:U32"/>
    <mergeCell ref="A98:U98"/>
    <mergeCell ref="A12:A14"/>
    <mergeCell ref="B12:B14"/>
    <mergeCell ref="C12:C14"/>
    <mergeCell ref="D12:D14"/>
    <mergeCell ref="E12:E14"/>
    <mergeCell ref="J12:U12"/>
  </mergeCells>
  <conditionalFormatting sqref="E17:E31 E33:E97 E115:E120 E123:E126">
    <cfRule type="expression" dxfId="5" priority="13" stopIfTrue="1">
      <formula>AND(E17&gt;0,F17&lt;=0)</formula>
    </cfRule>
    <cfRule type="expression" dxfId="4" priority="14" stopIfTrue="1">
      <formula>AND(F17&gt;0,OR(E17&lt;=0,ISBLANK(E17)))</formula>
    </cfRule>
  </conditionalFormatting>
  <conditionalFormatting sqref="E99:E104">
    <cfRule type="expression" dxfId="3" priority="7" stopIfTrue="1">
      <formula>AND(E99&gt;0,F99&lt;=0)</formula>
    </cfRule>
    <cfRule type="expression" dxfId="2" priority="8" stopIfTrue="1">
      <formula>AND(F99&gt;0,OR(E99&lt;=0,ISBLANK(E99)))</formula>
    </cfRule>
  </conditionalFormatting>
  <conditionalFormatting sqref="E106:E110">
    <cfRule type="expression" dxfId="1" priority="5" stopIfTrue="1">
      <formula>AND(E106&gt;0,F106&lt;=0)</formula>
    </cfRule>
    <cfRule type="expression" dxfId="0" priority="6" stopIfTrue="1">
      <formula>AND(F106&gt;0,OR(E106&lt;=0,ISBLANK(E106)))</formula>
    </cfRule>
  </conditionalFormatting>
  <pageMargins left="0.25" right="0.25" top="0.75" bottom="0.75" header="0.3" footer="0.3"/>
  <pageSetup paperSize="9" scale="1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b4cebae-bc4a-4326-be01-19aea08f4a70">
      <UserInfo>
        <DisplayName>Wydział Studiów Stosowanych DSW</DisplayName>
        <AccountId>18</AccountId>
        <AccountType/>
      </UserInfo>
    </SharedWithUsers>
    <lcf76f155ced4ddcb4097134ff3c332f xmlns="3ed75a54-3d1a-465b-aea0-f41b09a84396">
      <Terms xmlns="http://schemas.microsoft.com/office/infopath/2007/PartnerControls"/>
    </lcf76f155ced4ddcb4097134ff3c332f>
    <TaxCatchAll xmlns="4b4cebae-bc4a-4326-be01-19aea08f4a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8F484746177C41B15054B666211967" ma:contentTypeVersion="15" ma:contentTypeDescription="Utwórz nowy dokument." ma:contentTypeScope="" ma:versionID="ad59edcfc133881e71c8dd13130e5a91">
  <xsd:schema xmlns:xsd="http://www.w3.org/2001/XMLSchema" xmlns:xs="http://www.w3.org/2001/XMLSchema" xmlns:p="http://schemas.microsoft.com/office/2006/metadata/properties" xmlns:ns2="3ed75a54-3d1a-465b-aea0-f41b09a84396" xmlns:ns3="4b4cebae-bc4a-4326-be01-19aea08f4a70" targetNamespace="http://schemas.microsoft.com/office/2006/metadata/properties" ma:root="true" ma:fieldsID="f766d79704ae31b5a3d1755b47ad4350" ns2:_="" ns3:_="">
    <xsd:import namespace="3ed75a54-3d1a-465b-aea0-f41b09a84396"/>
    <xsd:import namespace="4b4cebae-bc4a-4326-be01-19aea08f4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75a54-3d1a-465b-aea0-f41b09a84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134e4b8-377d-442c-b5bd-7a06feb52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cebae-bc4a-4326-be01-19aea08f4a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10254e-ef78-42d5-8265-faa67fc06ae7}" ma:internalName="TaxCatchAll" ma:showField="CatchAllData" ma:web="4b4cebae-bc4a-4326-be01-19aea08f4a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62CBC3-719E-4BBE-811A-9DC64B38CE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5E4EB5-306A-44B7-9E49-41EDBA7A1DBB}">
  <ds:schemaRefs>
    <ds:schemaRef ds:uri="http://schemas.microsoft.com/office/2006/metadata/properties"/>
    <ds:schemaRef ds:uri="http://schemas.microsoft.com/office/infopath/2007/PartnerControls"/>
    <ds:schemaRef ds:uri="0355723f-539e-4718-a2fe-8a06dd6dc681"/>
    <ds:schemaRef ds:uri="4b4cebae-bc4a-4326-be01-19aea08f4a70"/>
    <ds:schemaRef ds:uri="3ed75a54-3d1a-465b-aea0-f41b09a84396"/>
  </ds:schemaRefs>
</ds:datastoreItem>
</file>

<file path=customXml/itemProps3.xml><?xml version="1.0" encoding="utf-8"?>
<ds:datastoreItem xmlns:ds="http://schemas.openxmlformats.org/officeDocument/2006/customXml" ds:itemID="{12B5B027-1F6F-4441-8417-911B7F2ED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75a54-3d1a-465b-aea0-f41b09a84396"/>
    <ds:schemaRef ds:uri="4b4cebae-bc4a-4326-be01-19aea08f4a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EDzSPE</vt:lpstr>
      <vt:lpstr>INEDUzAI </vt:lpstr>
      <vt:lpstr>GDwEPiW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Iwona Ładysz</dc:creator>
  <cp:keywords/>
  <dc:description/>
  <cp:lastModifiedBy>Urszula Kłobuszewska</cp:lastModifiedBy>
  <cp:revision/>
  <cp:lastPrinted>2026-04-21T10:50:58Z</cp:lastPrinted>
  <dcterms:created xsi:type="dcterms:W3CDTF">2021-05-17T16:30:19Z</dcterms:created>
  <dcterms:modified xsi:type="dcterms:W3CDTF">2026-04-21T10:51:02Z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0x0101005B8F484746177C41B15054B666211967</vt:lpwstr>
  </property>
  <property fmtid="{D5CDD505-2E9C-101B-9397-08002B2CF9AE}" pid="3" name="MediaServiceImageTags">
    <vt:lpwstr/>
  </property>
</Properties>
</file>